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960" activeTab="4"/>
  </bookViews>
  <sheets>
    <sheet name="Quarter-mile" sheetId="1" r:id="rId1"/>
    <sheet name="Half-mile" sheetId="2" r:id="rId2"/>
    <sheet name="One-Mile" sheetId="3" r:id="rId3"/>
    <sheet name="Two-mile" sheetId="4" r:id="rId4"/>
    <sheet name="Charts" sheetId="5" r:id="rId5"/>
  </sheets>
  <calcPr calcId="145621"/>
</workbook>
</file>

<file path=xl/calcChain.xml><?xml version="1.0" encoding="utf-8"?>
<calcChain xmlns="http://schemas.openxmlformats.org/spreadsheetml/2006/main">
  <c r="D8" i="2" l="1"/>
  <c r="O30" i="5" l="1"/>
  <c r="M30" i="5"/>
  <c r="K30" i="5"/>
  <c r="I30" i="5"/>
  <c r="G30" i="5"/>
  <c r="E30" i="5"/>
  <c r="O29" i="5"/>
  <c r="M29" i="5"/>
  <c r="K29" i="5"/>
  <c r="I29" i="5"/>
  <c r="G29" i="5"/>
  <c r="E29" i="5"/>
  <c r="O28" i="5"/>
  <c r="M28" i="5"/>
  <c r="K28" i="5"/>
  <c r="I28" i="5"/>
  <c r="G28" i="5"/>
  <c r="E28" i="5"/>
  <c r="O27" i="5"/>
  <c r="M27" i="5"/>
  <c r="K27" i="5"/>
  <c r="I27" i="5"/>
  <c r="G27" i="5"/>
  <c r="E27" i="5"/>
  <c r="O26" i="5"/>
  <c r="M26" i="5"/>
  <c r="K26" i="5"/>
  <c r="I26" i="5"/>
  <c r="G26" i="5"/>
  <c r="E26" i="5"/>
  <c r="O25" i="5"/>
  <c r="M25" i="5"/>
  <c r="K25" i="5"/>
  <c r="I25" i="5"/>
  <c r="G25" i="5"/>
  <c r="E25" i="5"/>
  <c r="O24" i="5"/>
  <c r="M24" i="5"/>
  <c r="K24" i="5"/>
  <c r="I24" i="5"/>
  <c r="G24" i="5"/>
  <c r="E24" i="5"/>
  <c r="O23" i="5"/>
  <c r="M23" i="5"/>
  <c r="K23" i="5"/>
  <c r="I23" i="5"/>
  <c r="G23" i="5"/>
  <c r="E23" i="5"/>
  <c r="O21" i="5"/>
  <c r="M21" i="5"/>
  <c r="K21" i="5"/>
  <c r="I21" i="5"/>
  <c r="G21" i="5"/>
  <c r="E21" i="5"/>
  <c r="O22" i="5"/>
  <c r="M22" i="5"/>
  <c r="K22" i="5"/>
  <c r="I22" i="5"/>
  <c r="G22" i="5"/>
  <c r="E22" i="5"/>
  <c r="O6" i="5"/>
  <c r="M6" i="5"/>
  <c r="K6" i="5"/>
  <c r="I6" i="5"/>
  <c r="G6" i="5"/>
  <c r="E6" i="5"/>
  <c r="O7" i="5"/>
  <c r="M7" i="5"/>
  <c r="K7" i="5"/>
  <c r="I7" i="5"/>
  <c r="G7" i="5"/>
  <c r="E7" i="5"/>
  <c r="O8" i="5"/>
  <c r="M8" i="5"/>
  <c r="K8" i="5"/>
  <c r="I8" i="5"/>
  <c r="G8" i="5"/>
  <c r="E8" i="5"/>
  <c r="O9" i="5"/>
  <c r="M9" i="5"/>
  <c r="K9" i="5"/>
  <c r="I9" i="5"/>
  <c r="G9" i="5"/>
  <c r="E9" i="5"/>
  <c r="O10" i="5"/>
  <c r="M10" i="5"/>
  <c r="K10" i="5"/>
  <c r="I10" i="5"/>
  <c r="G10" i="5"/>
  <c r="E10" i="5"/>
  <c r="O11" i="5"/>
  <c r="M11" i="5"/>
  <c r="K11" i="5"/>
  <c r="I11" i="5"/>
  <c r="G11" i="5"/>
  <c r="E11" i="5"/>
  <c r="O12" i="5"/>
  <c r="M12" i="5"/>
  <c r="K12" i="5"/>
  <c r="I12" i="5"/>
  <c r="G12" i="5"/>
  <c r="E12" i="5"/>
  <c r="O13" i="5"/>
  <c r="M13" i="5"/>
  <c r="K13" i="5"/>
  <c r="I13" i="5"/>
  <c r="G13" i="5"/>
  <c r="E13" i="5"/>
  <c r="O14" i="5"/>
  <c r="M14" i="5"/>
  <c r="K14" i="5"/>
  <c r="I14" i="5"/>
  <c r="G14" i="5"/>
  <c r="E14" i="5"/>
  <c r="O15" i="5"/>
  <c r="M15" i="5"/>
  <c r="K15" i="5"/>
  <c r="I15" i="5"/>
  <c r="G15" i="5"/>
  <c r="E15" i="5"/>
  <c r="B31" i="4"/>
  <c r="B31" i="3"/>
  <c r="B31" i="2"/>
  <c r="B32" i="1"/>
  <c r="N11" i="1"/>
  <c r="N30" i="1"/>
  <c r="N25" i="1"/>
  <c r="N12" i="1"/>
  <c r="N27" i="1"/>
  <c r="N15" i="1"/>
  <c r="N29" i="1"/>
  <c r="N18" i="1"/>
  <c r="N10" i="1"/>
  <c r="N19" i="1"/>
  <c r="N16" i="1"/>
  <c r="N4" i="1"/>
  <c r="N20" i="1"/>
  <c r="N23" i="1"/>
  <c r="N6" i="1"/>
  <c r="N14" i="1"/>
  <c r="N13" i="1"/>
  <c r="N26" i="1"/>
  <c r="N9" i="1"/>
  <c r="N8" i="1"/>
  <c r="N17" i="1"/>
  <c r="N22" i="1"/>
  <c r="N28" i="1"/>
  <c r="N5" i="1"/>
  <c r="N3" i="1"/>
  <c r="N24" i="1"/>
  <c r="N21" i="1"/>
  <c r="L11" i="1"/>
  <c r="L30" i="1"/>
  <c r="L25" i="1"/>
  <c r="L12" i="1"/>
  <c r="L27" i="1"/>
  <c r="L15" i="1"/>
  <c r="L29" i="1"/>
  <c r="L18" i="1"/>
  <c r="L10" i="1"/>
  <c r="L19" i="1"/>
  <c r="L16" i="1"/>
  <c r="L4" i="1"/>
  <c r="L20" i="1"/>
  <c r="L23" i="1"/>
  <c r="L6" i="1"/>
  <c r="L14" i="1"/>
  <c r="L13" i="1"/>
  <c r="L26" i="1"/>
  <c r="L9" i="1"/>
  <c r="L8" i="1"/>
  <c r="L17" i="1"/>
  <c r="L22" i="1"/>
  <c r="L28" i="1"/>
  <c r="L5" i="1"/>
  <c r="L3" i="1"/>
  <c r="L24" i="1"/>
  <c r="L21" i="1"/>
  <c r="J11" i="1"/>
  <c r="J30" i="1"/>
  <c r="J25" i="1"/>
  <c r="J12" i="1"/>
  <c r="J27" i="1"/>
  <c r="J15" i="1"/>
  <c r="J29" i="1"/>
  <c r="J18" i="1"/>
  <c r="J10" i="1"/>
  <c r="J19" i="1"/>
  <c r="J16" i="1"/>
  <c r="J4" i="1"/>
  <c r="J20" i="1"/>
  <c r="J23" i="1"/>
  <c r="J6" i="1"/>
  <c r="J14" i="1"/>
  <c r="J13" i="1"/>
  <c r="J26" i="1"/>
  <c r="J9" i="1"/>
  <c r="J8" i="1"/>
  <c r="J17" i="1"/>
  <c r="J22" i="1"/>
  <c r="J28" i="1"/>
  <c r="J5" i="1"/>
  <c r="J3" i="1"/>
  <c r="J24" i="1"/>
  <c r="J21" i="1"/>
  <c r="H11" i="1"/>
  <c r="H30" i="1"/>
  <c r="H25" i="1"/>
  <c r="H12" i="1"/>
  <c r="H27" i="1"/>
  <c r="H15" i="1"/>
  <c r="H29" i="1"/>
  <c r="H18" i="1"/>
  <c r="H10" i="1"/>
  <c r="H19" i="1"/>
  <c r="H16" i="1"/>
  <c r="H4" i="1"/>
  <c r="H20" i="1"/>
  <c r="H23" i="1"/>
  <c r="H6" i="1"/>
  <c r="H14" i="1"/>
  <c r="H13" i="1"/>
  <c r="H26" i="1"/>
  <c r="H9" i="1"/>
  <c r="H8" i="1"/>
  <c r="H17" i="1"/>
  <c r="H22" i="1"/>
  <c r="H28" i="1"/>
  <c r="H5" i="1"/>
  <c r="H3" i="1"/>
  <c r="H24" i="1"/>
  <c r="H21" i="1"/>
  <c r="F11" i="1"/>
  <c r="F30" i="1"/>
  <c r="F25" i="1"/>
  <c r="F12" i="1"/>
  <c r="F27" i="1"/>
  <c r="F15" i="1"/>
  <c r="F29" i="1"/>
  <c r="F18" i="1"/>
  <c r="F10" i="1"/>
  <c r="F19" i="1"/>
  <c r="F16" i="1"/>
  <c r="F4" i="1"/>
  <c r="F20" i="1"/>
  <c r="F23" i="1"/>
  <c r="F6" i="1"/>
  <c r="F32" i="1" s="1"/>
  <c r="E32" i="1" s="1"/>
  <c r="F14" i="1"/>
  <c r="F13" i="1"/>
  <c r="F26" i="1"/>
  <c r="F9" i="1"/>
  <c r="F8" i="1"/>
  <c r="F17" i="1"/>
  <c r="F22" i="1"/>
  <c r="F28" i="1"/>
  <c r="F5" i="1"/>
  <c r="F3" i="1"/>
  <c r="F24" i="1"/>
  <c r="F21" i="1"/>
  <c r="N7" i="1"/>
  <c r="N32" i="1"/>
  <c r="M32" i="1" s="1"/>
  <c r="L7" i="1"/>
  <c r="L32" i="1"/>
  <c r="K32" i="1" s="1"/>
  <c r="J7" i="1"/>
  <c r="J32" i="1"/>
  <c r="I32" i="1" s="1"/>
  <c r="H7" i="1"/>
  <c r="H32" i="1"/>
  <c r="G32" i="1" s="1"/>
  <c r="F7" i="1"/>
  <c r="D11" i="1"/>
  <c r="D30" i="1"/>
  <c r="D25" i="1"/>
  <c r="D12" i="1"/>
  <c r="D27" i="1"/>
  <c r="D15" i="1"/>
  <c r="D29" i="1"/>
  <c r="D18" i="1"/>
  <c r="D10" i="1"/>
  <c r="D19" i="1"/>
  <c r="D32" i="1" s="1"/>
  <c r="C32" i="1" s="1"/>
  <c r="D16" i="1"/>
  <c r="D4" i="1"/>
  <c r="D20" i="1"/>
  <c r="D23" i="1"/>
  <c r="D6" i="1"/>
  <c r="D14" i="1"/>
  <c r="D13" i="1"/>
  <c r="D26" i="1"/>
  <c r="D9" i="1"/>
  <c r="D8" i="1"/>
  <c r="D17" i="1"/>
  <c r="D22" i="1"/>
  <c r="D28" i="1"/>
  <c r="D5" i="1"/>
  <c r="D3" i="1"/>
  <c r="D24" i="1"/>
  <c r="D21" i="1"/>
  <c r="D7" i="1"/>
  <c r="D6" i="2"/>
  <c r="N10" i="2"/>
  <c r="N29" i="2"/>
  <c r="N24" i="2"/>
  <c r="N11" i="2"/>
  <c r="N26" i="2"/>
  <c r="N14" i="2"/>
  <c r="N28" i="2"/>
  <c r="N17" i="2"/>
  <c r="N9" i="2"/>
  <c r="N18" i="2"/>
  <c r="N15" i="2"/>
  <c r="N3" i="2"/>
  <c r="N19" i="2"/>
  <c r="N22" i="2"/>
  <c r="N5" i="2"/>
  <c r="N13" i="2"/>
  <c r="N12" i="2"/>
  <c r="N25" i="2"/>
  <c r="N8" i="2"/>
  <c r="N7" i="2"/>
  <c r="N16" i="2"/>
  <c r="N21" i="2"/>
  <c r="N27" i="2"/>
  <c r="N4" i="2"/>
  <c r="N31" i="2" s="1"/>
  <c r="M31" i="2" s="1"/>
  <c r="N2" i="2"/>
  <c r="N23" i="2"/>
  <c r="N20" i="2"/>
  <c r="L10" i="2"/>
  <c r="L29" i="2"/>
  <c r="L24" i="2"/>
  <c r="L11" i="2"/>
  <c r="L26" i="2"/>
  <c r="L14" i="2"/>
  <c r="L28" i="2"/>
  <c r="L17" i="2"/>
  <c r="L9" i="2"/>
  <c r="L18" i="2"/>
  <c r="L15" i="2"/>
  <c r="L3" i="2"/>
  <c r="L19" i="2"/>
  <c r="L22" i="2"/>
  <c r="L5" i="2"/>
  <c r="L13" i="2"/>
  <c r="L12" i="2"/>
  <c r="L25" i="2"/>
  <c r="L8" i="2"/>
  <c r="L7" i="2"/>
  <c r="L16" i="2"/>
  <c r="L21" i="2"/>
  <c r="L27" i="2"/>
  <c r="L4" i="2"/>
  <c r="L2" i="2"/>
  <c r="L31" i="2" s="1"/>
  <c r="K31" i="2" s="1"/>
  <c r="L23" i="2"/>
  <c r="L20" i="2"/>
  <c r="J10" i="2"/>
  <c r="J29" i="2"/>
  <c r="J24" i="2"/>
  <c r="J11" i="2"/>
  <c r="J26" i="2"/>
  <c r="J14" i="2"/>
  <c r="J28" i="2"/>
  <c r="J17" i="2"/>
  <c r="J9" i="2"/>
  <c r="J18" i="2"/>
  <c r="J15" i="2"/>
  <c r="J3" i="2"/>
  <c r="J19" i="2"/>
  <c r="J22" i="2"/>
  <c r="J5" i="2"/>
  <c r="J13" i="2"/>
  <c r="J12" i="2"/>
  <c r="J25" i="2"/>
  <c r="J8" i="2"/>
  <c r="J7" i="2"/>
  <c r="J16" i="2"/>
  <c r="J21" i="2"/>
  <c r="J27" i="2"/>
  <c r="J4" i="2"/>
  <c r="J2" i="2"/>
  <c r="J23" i="2"/>
  <c r="J20" i="2"/>
  <c r="H10" i="2"/>
  <c r="H29" i="2"/>
  <c r="H24" i="2"/>
  <c r="H11" i="2"/>
  <c r="H26" i="2"/>
  <c r="H14" i="2"/>
  <c r="H28" i="2"/>
  <c r="H17" i="2"/>
  <c r="H9" i="2"/>
  <c r="H18" i="2"/>
  <c r="H15" i="2"/>
  <c r="H3" i="2"/>
  <c r="H19" i="2"/>
  <c r="H22" i="2"/>
  <c r="H5" i="2"/>
  <c r="H13" i="2"/>
  <c r="H12" i="2"/>
  <c r="H25" i="2"/>
  <c r="H8" i="2"/>
  <c r="H7" i="2"/>
  <c r="H16" i="2"/>
  <c r="H21" i="2"/>
  <c r="H27" i="2"/>
  <c r="H4" i="2"/>
  <c r="H2" i="2"/>
  <c r="H23" i="2"/>
  <c r="H20" i="2"/>
  <c r="F10" i="2"/>
  <c r="F29" i="2"/>
  <c r="F24" i="2"/>
  <c r="F11" i="2"/>
  <c r="F26" i="2"/>
  <c r="F14" i="2"/>
  <c r="F28" i="2"/>
  <c r="F17" i="2"/>
  <c r="F9" i="2"/>
  <c r="F18" i="2"/>
  <c r="F15" i="2"/>
  <c r="F3" i="2"/>
  <c r="F19" i="2"/>
  <c r="F22" i="2"/>
  <c r="F5" i="2"/>
  <c r="F13" i="2"/>
  <c r="F12" i="2"/>
  <c r="F25" i="2"/>
  <c r="F8" i="2"/>
  <c r="F7" i="2"/>
  <c r="F16" i="2"/>
  <c r="F21" i="2"/>
  <c r="F27" i="2"/>
  <c r="F4" i="2"/>
  <c r="F2" i="2"/>
  <c r="F23" i="2"/>
  <c r="F20" i="2"/>
  <c r="D10" i="2"/>
  <c r="D29" i="2"/>
  <c r="D24" i="2"/>
  <c r="D11" i="2"/>
  <c r="D26" i="2"/>
  <c r="D14" i="2"/>
  <c r="D28" i="2"/>
  <c r="D17" i="2"/>
  <c r="D9" i="2"/>
  <c r="D18" i="2"/>
  <c r="D15" i="2"/>
  <c r="D3" i="2"/>
  <c r="D19" i="2"/>
  <c r="D22" i="2"/>
  <c r="D5" i="2"/>
  <c r="D13" i="2"/>
  <c r="D12" i="2"/>
  <c r="D25" i="2"/>
  <c r="D7" i="2"/>
  <c r="D16" i="2"/>
  <c r="D21" i="2"/>
  <c r="D27" i="2"/>
  <c r="D4" i="2"/>
  <c r="D2" i="2"/>
  <c r="D23" i="2"/>
  <c r="D20" i="2"/>
  <c r="N6" i="2"/>
  <c r="L6" i="2"/>
  <c r="J6" i="2"/>
  <c r="H6" i="2"/>
  <c r="H31" i="2" s="1"/>
  <c r="G31" i="2" s="1"/>
  <c r="F6" i="2"/>
  <c r="N10" i="3"/>
  <c r="N29" i="3"/>
  <c r="N24" i="3"/>
  <c r="N11" i="3"/>
  <c r="N26" i="3"/>
  <c r="N14" i="3"/>
  <c r="N28" i="3"/>
  <c r="N17" i="3"/>
  <c r="N9" i="3"/>
  <c r="N18" i="3"/>
  <c r="N15" i="3"/>
  <c r="N3" i="3"/>
  <c r="N19" i="3"/>
  <c r="N22" i="3"/>
  <c r="N5" i="3"/>
  <c r="N13" i="3"/>
  <c r="N12" i="3"/>
  <c r="N25" i="3"/>
  <c r="N8" i="3"/>
  <c r="N7" i="3"/>
  <c r="N16" i="3"/>
  <c r="N21" i="3"/>
  <c r="N27" i="3"/>
  <c r="N4" i="3"/>
  <c r="N2" i="3"/>
  <c r="N23" i="3"/>
  <c r="N20" i="3"/>
  <c r="N6" i="3"/>
  <c r="L10" i="3"/>
  <c r="L29" i="3"/>
  <c r="L24" i="3"/>
  <c r="L11" i="3"/>
  <c r="L26" i="3"/>
  <c r="L14" i="3"/>
  <c r="L28" i="3"/>
  <c r="L17" i="3"/>
  <c r="L9" i="3"/>
  <c r="L18" i="3"/>
  <c r="L15" i="3"/>
  <c r="L3" i="3"/>
  <c r="L31" i="3" s="1"/>
  <c r="K31" i="3" s="1"/>
  <c r="L19" i="3"/>
  <c r="L22" i="3"/>
  <c r="L5" i="3"/>
  <c r="L13" i="3"/>
  <c r="L12" i="3"/>
  <c r="L25" i="3"/>
  <c r="L8" i="3"/>
  <c r="L7" i="3"/>
  <c r="L16" i="3"/>
  <c r="L21" i="3"/>
  <c r="L27" i="3"/>
  <c r="L4" i="3"/>
  <c r="L2" i="3"/>
  <c r="L23" i="3"/>
  <c r="L20" i="3"/>
  <c r="L6" i="3"/>
  <c r="J10" i="3"/>
  <c r="J29" i="3"/>
  <c r="J24" i="3"/>
  <c r="J11" i="3"/>
  <c r="J26" i="3"/>
  <c r="J14" i="3"/>
  <c r="J28" i="3"/>
  <c r="J17" i="3"/>
  <c r="J9" i="3"/>
  <c r="J18" i="3"/>
  <c r="J15" i="3"/>
  <c r="J3" i="3"/>
  <c r="J19" i="3"/>
  <c r="J22" i="3"/>
  <c r="J5" i="3"/>
  <c r="J13" i="3"/>
  <c r="J12" i="3"/>
  <c r="J25" i="3"/>
  <c r="J8" i="3"/>
  <c r="J7" i="3"/>
  <c r="J16" i="3"/>
  <c r="J21" i="3"/>
  <c r="J27" i="3"/>
  <c r="J4" i="3"/>
  <c r="J2" i="3"/>
  <c r="J23" i="3"/>
  <c r="J20" i="3"/>
  <c r="J6" i="3"/>
  <c r="H10" i="3"/>
  <c r="H29" i="3"/>
  <c r="H24" i="3"/>
  <c r="H11" i="3"/>
  <c r="H26" i="3"/>
  <c r="H14" i="3"/>
  <c r="H28" i="3"/>
  <c r="H17" i="3"/>
  <c r="H9" i="3"/>
  <c r="H18" i="3"/>
  <c r="H15" i="3"/>
  <c r="H3" i="3"/>
  <c r="H19" i="3"/>
  <c r="H22" i="3"/>
  <c r="H5" i="3"/>
  <c r="H13" i="3"/>
  <c r="H12" i="3"/>
  <c r="H25" i="3"/>
  <c r="H8" i="3"/>
  <c r="H7" i="3"/>
  <c r="H16" i="3"/>
  <c r="H21" i="3"/>
  <c r="H27" i="3"/>
  <c r="H4" i="3"/>
  <c r="H2" i="3"/>
  <c r="H23" i="3"/>
  <c r="H20" i="3"/>
  <c r="H6" i="3"/>
  <c r="F10" i="3"/>
  <c r="F29" i="3"/>
  <c r="F24" i="3"/>
  <c r="F11" i="3"/>
  <c r="F26" i="3"/>
  <c r="F14" i="3"/>
  <c r="F28" i="3"/>
  <c r="F17" i="3"/>
  <c r="F9" i="3"/>
  <c r="F18" i="3"/>
  <c r="F15" i="3"/>
  <c r="F3" i="3"/>
  <c r="F19" i="3"/>
  <c r="F22" i="3"/>
  <c r="F5" i="3"/>
  <c r="F13" i="3"/>
  <c r="F12" i="3"/>
  <c r="F25" i="3"/>
  <c r="F8" i="3"/>
  <c r="F7" i="3"/>
  <c r="F16" i="3"/>
  <c r="F21" i="3"/>
  <c r="F27" i="3"/>
  <c r="F4" i="3"/>
  <c r="F2" i="3"/>
  <c r="F23" i="3"/>
  <c r="F20" i="3"/>
  <c r="F6" i="3"/>
  <c r="D6" i="3"/>
  <c r="D10" i="3"/>
  <c r="D29" i="3"/>
  <c r="D24" i="3"/>
  <c r="D11" i="3"/>
  <c r="D26" i="3"/>
  <c r="D14" i="3"/>
  <c r="D28" i="3"/>
  <c r="D17" i="3"/>
  <c r="D9" i="3"/>
  <c r="D18" i="3"/>
  <c r="D15" i="3"/>
  <c r="D3" i="3"/>
  <c r="D19" i="3"/>
  <c r="D22" i="3"/>
  <c r="D5" i="3"/>
  <c r="D13" i="3"/>
  <c r="D12" i="3"/>
  <c r="D25" i="3"/>
  <c r="D8" i="3"/>
  <c r="D7" i="3"/>
  <c r="D16" i="3"/>
  <c r="D21" i="3"/>
  <c r="D27" i="3"/>
  <c r="D4" i="3"/>
  <c r="D2" i="3"/>
  <c r="D23" i="3"/>
  <c r="D20" i="3"/>
  <c r="N10" i="4"/>
  <c r="N29" i="4"/>
  <c r="N24" i="4"/>
  <c r="N11" i="4"/>
  <c r="N26" i="4"/>
  <c r="N14" i="4"/>
  <c r="N28" i="4"/>
  <c r="N17" i="4"/>
  <c r="N9" i="4"/>
  <c r="N18" i="4"/>
  <c r="N15" i="4"/>
  <c r="N3" i="4"/>
  <c r="N19" i="4"/>
  <c r="N22" i="4"/>
  <c r="N5" i="4"/>
  <c r="N13" i="4"/>
  <c r="N12" i="4"/>
  <c r="N25" i="4"/>
  <c r="N8" i="4"/>
  <c r="N7" i="4"/>
  <c r="N16" i="4"/>
  <c r="N21" i="4"/>
  <c r="N27" i="4"/>
  <c r="N4" i="4"/>
  <c r="N2" i="4"/>
  <c r="N23" i="4"/>
  <c r="N20" i="4"/>
  <c r="N6" i="4"/>
  <c r="L10" i="4"/>
  <c r="L29" i="4"/>
  <c r="L24" i="4"/>
  <c r="L11" i="4"/>
  <c r="L26" i="4"/>
  <c r="L14" i="4"/>
  <c r="L28" i="4"/>
  <c r="L17" i="4"/>
  <c r="L9" i="4"/>
  <c r="L18" i="4"/>
  <c r="L15" i="4"/>
  <c r="L3" i="4"/>
  <c r="L19" i="4"/>
  <c r="L22" i="4"/>
  <c r="L5" i="4"/>
  <c r="L13" i="4"/>
  <c r="L12" i="4"/>
  <c r="L25" i="4"/>
  <c r="L8" i="4"/>
  <c r="L7" i="4"/>
  <c r="L16" i="4"/>
  <c r="L21" i="4"/>
  <c r="L27" i="4"/>
  <c r="L4" i="4"/>
  <c r="L2" i="4"/>
  <c r="L23" i="4"/>
  <c r="L20" i="4"/>
  <c r="L6" i="4"/>
  <c r="J10" i="4"/>
  <c r="J29" i="4"/>
  <c r="J24" i="4"/>
  <c r="J11" i="4"/>
  <c r="J26" i="4"/>
  <c r="J14" i="4"/>
  <c r="J28" i="4"/>
  <c r="J17" i="4"/>
  <c r="J9" i="4"/>
  <c r="J18" i="4"/>
  <c r="J15" i="4"/>
  <c r="J3" i="4"/>
  <c r="J19" i="4"/>
  <c r="J22" i="4"/>
  <c r="J5" i="4"/>
  <c r="J13" i="4"/>
  <c r="J12" i="4"/>
  <c r="J25" i="4"/>
  <c r="J8" i="4"/>
  <c r="J7" i="4"/>
  <c r="J16" i="4"/>
  <c r="J21" i="4"/>
  <c r="J27" i="4"/>
  <c r="J4" i="4"/>
  <c r="J2" i="4"/>
  <c r="J23" i="4"/>
  <c r="J20" i="4"/>
  <c r="J6" i="4"/>
  <c r="H10" i="4"/>
  <c r="H29" i="4"/>
  <c r="H24" i="4"/>
  <c r="H11" i="4"/>
  <c r="H26" i="4"/>
  <c r="H14" i="4"/>
  <c r="H28" i="4"/>
  <c r="H17" i="4"/>
  <c r="H9" i="4"/>
  <c r="H18" i="4"/>
  <c r="H15" i="4"/>
  <c r="H3" i="4"/>
  <c r="H19" i="4"/>
  <c r="H22" i="4"/>
  <c r="H5" i="4"/>
  <c r="H13" i="4"/>
  <c r="H12" i="4"/>
  <c r="H25" i="4"/>
  <c r="H8" i="4"/>
  <c r="H7" i="4"/>
  <c r="H16" i="4"/>
  <c r="H21" i="4"/>
  <c r="H27" i="4"/>
  <c r="H4" i="4"/>
  <c r="H2" i="4"/>
  <c r="H23" i="4"/>
  <c r="H20" i="4"/>
  <c r="H6" i="4"/>
  <c r="F10" i="4"/>
  <c r="F29" i="4"/>
  <c r="F24" i="4"/>
  <c r="F11" i="4"/>
  <c r="F26" i="4"/>
  <c r="F14" i="4"/>
  <c r="F28" i="4"/>
  <c r="F17" i="4"/>
  <c r="F9" i="4"/>
  <c r="F18" i="4"/>
  <c r="F15" i="4"/>
  <c r="F3" i="4"/>
  <c r="F19" i="4"/>
  <c r="F22" i="4"/>
  <c r="F5" i="4"/>
  <c r="F13" i="4"/>
  <c r="F12" i="4"/>
  <c r="F25" i="4"/>
  <c r="F8" i="4"/>
  <c r="F7" i="4"/>
  <c r="F16" i="4"/>
  <c r="F21" i="4"/>
  <c r="F27" i="4"/>
  <c r="F4" i="4"/>
  <c r="F2" i="4"/>
  <c r="F23" i="4"/>
  <c r="F20" i="4"/>
  <c r="F6" i="4"/>
  <c r="D10" i="4"/>
  <c r="D29" i="4"/>
  <c r="D24" i="4"/>
  <c r="D11" i="4"/>
  <c r="D26" i="4"/>
  <c r="D14" i="4"/>
  <c r="D28" i="4"/>
  <c r="D17" i="4"/>
  <c r="D9" i="4"/>
  <c r="D18" i="4"/>
  <c r="D15" i="4"/>
  <c r="D3" i="4"/>
  <c r="D19" i="4"/>
  <c r="D22" i="4"/>
  <c r="D5" i="4"/>
  <c r="D13" i="4"/>
  <c r="D12" i="4"/>
  <c r="D25" i="4"/>
  <c r="D8" i="4"/>
  <c r="D7" i="4"/>
  <c r="D16" i="4"/>
  <c r="D21" i="4"/>
  <c r="D27" i="4"/>
  <c r="D4" i="4"/>
  <c r="D2" i="4"/>
  <c r="D23" i="4"/>
  <c r="D20" i="4"/>
  <c r="D6" i="4"/>
  <c r="O30" i="1"/>
  <c r="O25" i="1"/>
  <c r="O12" i="1"/>
  <c r="O27" i="1"/>
  <c r="O15" i="1"/>
  <c r="O29" i="1"/>
  <c r="O18" i="1"/>
  <c r="O10" i="1"/>
  <c r="O19" i="1"/>
  <c r="O16" i="1"/>
  <c r="O4" i="1"/>
  <c r="O20" i="1"/>
  <c r="O23" i="1"/>
  <c r="O6" i="1"/>
  <c r="O14" i="1"/>
  <c r="O13" i="1"/>
  <c r="O26" i="1"/>
  <c r="O9" i="1"/>
  <c r="O8" i="1"/>
  <c r="O17" i="1"/>
  <c r="O22" i="1"/>
  <c r="O28" i="1"/>
  <c r="O5" i="1"/>
  <c r="O3" i="1"/>
  <c r="O24" i="1"/>
  <c r="O21" i="1"/>
  <c r="O11" i="1"/>
  <c r="O7" i="1"/>
  <c r="J31" i="2"/>
  <c r="I31" i="2" s="1"/>
  <c r="J31" i="4" l="1"/>
  <c r="I31" i="4" s="1"/>
  <c r="F31" i="4"/>
  <c r="E31" i="4" s="1"/>
  <c r="H31" i="4"/>
  <c r="G31" i="4" s="1"/>
  <c r="L31" i="4"/>
  <c r="K31" i="4" s="1"/>
  <c r="D31" i="4"/>
  <c r="C31" i="4" s="1"/>
  <c r="N31" i="4"/>
  <c r="M31" i="4" s="1"/>
  <c r="D31" i="3"/>
  <c r="C31" i="3" s="1"/>
  <c r="F31" i="3"/>
  <c r="E31" i="3" s="1"/>
  <c r="H31" i="3"/>
  <c r="G31" i="3" s="1"/>
  <c r="J31" i="3"/>
  <c r="I31" i="3" s="1"/>
  <c r="N31" i="3"/>
  <c r="M31" i="3" s="1"/>
  <c r="D31" i="2"/>
  <c r="C31" i="2" s="1"/>
  <c r="F31" i="2"/>
  <c r="E31" i="2" s="1"/>
  <c r="O32" i="1"/>
</calcChain>
</file>

<file path=xl/sharedStrings.xml><?xml version="1.0" encoding="utf-8"?>
<sst xmlns="http://schemas.openxmlformats.org/spreadsheetml/2006/main" count="269" uniqueCount="67">
  <si>
    <t>SUM_Shape_Area</t>
  </si>
  <si>
    <t>Shape_Area</t>
  </si>
  <si>
    <t>NAME</t>
  </si>
  <si>
    <t>Commuting Workers</t>
  </si>
  <si>
    <t>Driving</t>
  </si>
  <si>
    <t>Public Transportation</t>
  </si>
  <si>
    <t>Motorcycle</t>
  </si>
  <si>
    <t>Bicycle</t>
  </si>
  <si>
    <t>Walking</t>
  </si>
  <si>
    <t>Other</t>
  </si>
  <si>
    <t>Alternate Modes Sum</t>
  </si>
  <si>
    <t>Totals</t>
  </si>
  <si>
    <t>Bicycling</t>
  </si>
  <si>
    <t>Commuters Driving</t>
  </si>
  <si>
    <t>Commuters Transiting</t>
  </si>
  <si>
    <t>Commuters Motorcycling</t>
  </si>
  <si>
    <t>Workers Cycling</t>
  </si>
  <si>
    <t>Workers Walking</t>
  </si>
  <si>
    <t>Workers Othering</t>
  </si>
  <si>
    <t>Commuters Bicycling</t>
  </si>
  <si>
    <t>Commuters Walking</t>
  </si>
  <si>
    <t>Commuters Othering</t>
  </si>
  <si>
    <t>10 Most Populous</t>
  </si>
  <si>
    <t>10 Most Popular</t>
  </si>
  <si>
    <t>Rank</t>
  </si>
  <si>
    <t>1-10,786</t>
  </si>
  <si>
    <t>2-5,469</t>
  </si>
  <si>
    <t>3-3,876</t>
  </si>
  <si>
    <t>4-3,489</t>
  </si>
  <si>
    <t>5-3,255</t>
  </si>
  <si>
    <t>6-2,619</t>
  </si>
  <si>
    <t>7-2,317</t>
  </si>
  <si>
    <t>8-2,274</t>
  </si>
  <si>
    <t>9-1,571</t>
  </si>
  <si>
    <t>10-1,526</t>
  </si>
  <si>
    <t>Blossom Hill</t>
  </si>
  <si>
    <t>Capitol</t>
  </si>
  <si>
    <t>Tamien</t>
  </si>
  <si>
    <t>San Jose Diridon</t>
  </si>
  <si>
    <t>College Park</t>
  </si>
  <si>
    <t>Santa Clara</t>
  </si>
  <si>
    <t>Lawrence</t>
  </si>
  <si>
    <t>Sunnyvale</t>
  </si>
  <si>
    <t>Mountain View</t>
  </si>
  <si>
    <t>California Avenue</t>
  </si>
  <si>
    <t>Palo Alto</t>
  </si>
  <si>
    <t>Menlo Park</t>
  </si>
  <si>
    <t>Atherton</t>
  </si>
  <si>
    <t>Redwood City</t>
  </si>
  <si>
    <t>San Carlos</t>
  </si>
  <si>
    <t>Belmont</t>
  </si>
  <si>
    <t>Hillsdale</t>
  </si>
  <si>
    <t>Hayward Park</t>
  </si>
  <si>
    <t>San Mateo</t>
  </si>
  <si>
    <t>Burlingame</t>
  </si>
  <si>
    <t>Broadway</t>
  </si>
  <si>
    <t>Millbrae</t>
  </si>
  <si>
    <t>San Bruno</t>
  </si>
  <si>
    <t>South San Francisco</t>
  </si>
  <si>
    <t>Bayshore</t>
  </si>
  <si>
    <t>22nd Street</t>
  </si>
  <si>
    <t>San Francisco</t>
  </si>
  <si>
    <t>San Antonio</t>
  </si>
  <si>
    <t>Transit</t>
  </si>
  <si>
    <t>Drive</t>
  </si>
  <si>
    <t>Walk</t>
  </si>
  <si>
    <t>Alternate Mode Share for Employees Working within 1/2 Mile of Select Caltrain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</si>
</sst>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1" fontId="0" fillId="0" borderId="0" xfId="0" applyNumberFormat="1"/>
    <xf numFmtId="1" fontId="1" fillId="0" borderId="0" xfId="0" applyNumberFormat="1" applyFont="1"/>
    <xf numFmtId="1" fontId="0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2010 Mode Share for Employees Working Within 1/2 Mile of Jobs-Ric</a:t>
            </a:r>
            <a:r>
              <a:rPr lang="en-US" baseline="0"/>
              <a:t>h Caltrain </a:t>
            </a:r>
            <a:r>
              <a:rPr lang="en-US"/>
              <a:t>Stations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Charts!$S$5</c:f>
              <c:strCache>
                <c:ptCount val="1"/>
                <c:pt idx="0">
                  <c:v>Drive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Charts!$R$6:$R$15</c:f>
              <c:strCache>
                <c:ptCount val="10"/>
                <c:pt idx="0">
                  <c:v>San Francisco</c:v>
                </c:pt>
                <c:pt idx="1">
                  <c:v>Palo Alto</c:v>
                </c:pt>
                <c:pt idx="2">
                  <c:v>San Jose Diridon</c:v>
                </c:pt>
                <c:pt idx="3">
                  <c:v>Redwood City</c:v>
                </c:pt>
                <c:pt idx="4">
                  <c:v>San Mateo</c:v>
                </c:pt>
                <c:pt idx="5">
                  <c:v>South San Francisco</c:v>
                </c:pt>
                <c:pt idx="6">
                  <c:v>Menlo Park</c:v>
                </c:pt>
                <c:pt idx="7">
                  <c:v>Santa Clara</c:v>
                </c:pt>
                <c:pt idx="8">
                  <c:v>College Park</c:v>
                </c:pt>
                <c:pt idx="9">
                  <c:v>San Carlos</c:v>
                </c:pt>
              </c:strCache>
            </c:strRef>
          </c:cat>
          <c:val>
            <c:numRef>
              <c:f>Charts!$S$6:$S$15</c:f>
              <c:numCache>
                <c:formatCode>General</c:formatCode>
                <c:ptCount val="10"/>
                <c:pt idx="0">
                  <c:v>0.55016500000000002</c:v>
                </c:pt>
                <c:pt idx="1">
                  <c:v>0.79036700000000004</c:v>
                </c:pt>
                <c:pt idx="2">
                  <c:v>0.89622800000000002</c:v>
                </c:pt>
                <c:pt idx="3">
                  <c:v>0.90981299999999998</c:v>
                </c:pt>
                <c:pt idx="4">
                  <c:v>0.83308499999999996</c:v>
                </c:pt>
                <c:pt idx="5">
                  <c:v>0.90190400000000004</c:v>
                </c:pt>
                <c:pt idx="6">
                  <c:v>0.87127600000000005</c:v>
                </c:pt>
                <c:pt idx="7">
                  <c:v>0.91442599999999996</c:v>
                </c:pt>
                <c:pt idx="8">
                  <c:v>0.90883100000000006</c:v>
                </c:pt>
                <c:pt idx="9">
                  <c:v>0.90513200000000005</c:v>
                </c:pt>
              </c:numCache>
            </c:numRef>
          </c:val>
        </c:ser>
        <c:ser>
          <c:idx val="1"/>
          <c:order val="1"/>
          <c:tx>
            <c:strRef>
              <c:f>Charts!$T$5</c:f>
              <c:strCache>
                <c:ptCount val="1"/>
                <c:pt idx="0">
                  <c:v>Transit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Charts!$R$6:$R$15</c:f>
              <c:strCache>
                <c:ptCount val="10"/>
                <c:pt idx="0">
                  <c:v>San Francisco</c:v>
                </c:pt>
                <c:pt idx="1">
                  <c:v>Palo Alto</c:v>
                </c:pt>
                <c:pt idx="2">
                  <c:v>San Jose Diridon</c:v>
                </c:pt>
                <c:pt idx="3">
                  <c:v>Redwood City</c:v>
                </c:pt>
                <c:pt idx="4">
                  <c:v>San Mateo</c:v>
                </c:pt>
                <c:pt idx="5">
                  <c:v>South San Francisco</c:v>
                </c:pt>
                <c:pt idx="6">
                  <c:v>Menlo Park</c:v>
                </c:pt>
                <c:pt idx="7">
                  <c:v>Santa Clara</c:v>
                </c:pt>
                <c:pt idx="8">
                  <c:v>College Park</c:v>
                </c:pt>
                <c:pt idx="9">
                  <c:v>San Carlos</c:v>
                </c:pt>
              </c:strCache>
            </c:strRef>
          </c:cat>
          <c:val>
            <c:numRef>
              <c:f>Charts!$T$6:$T$15</c:f>
              <c:numCache>
                <c:formatCode>General</c:formatCode>
                <c:ptCount val="10"/>
                <c:pt idx="0">
                  <c:v>0.32378099999999999</c:v>
                </c:pt>
                <c:pt idx="1">
                  <c:v>7.8863000000000003E-2</c:v>
                </c:pt>
                <c:pt idx="2">
                  <c:v>4.3936999999999997E-2</c:v>
                </c:pt>
                <c:pt idx="3">
                  <c:v>3.2129999999999999E-2</c:v>
                </c:pt>
                <c:pt idx="4">
                  <c:v>6.6552E-2</c:v>
                </c:pt>
                <c:pt idx="5">
                  <c:v>5.3117999999999999E-2</c:v>
                </c:pt>
                <c:pt idx="6">
                  <c:v>5.9410999999999999E-2</c:v>
                </c:pt>
                <c:pt idx="7">
                  <c:v>3.8063E-2</c:v>
                </c:pt>
                <c:pt idx="8">
                  <c:v>2.9572999999999999E-2</c:v>
                </c:pt>
                <c:pt idx="9">
                  <c:v>5.5785000000000001E-2</c:v>
                </c:pt>
              </c:numCache>
            </c:numRef>
          </c:val>
        </c:ser>
        <c:ser>
          <c:idx val="2"/>
          <c:order val="2"/>
          <c:tx>
            <c:strRef>
              <c:f>Charts!$U$5</c:f>
              <c:strCache>
                <c:ptCount val="1"/>
                <c:pt idx="0">
                  <c:v>Motorcycle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Charts!$R$6:$R$15</c:f>
              <c:strCache>
                <c:ptCount val="10"/>
                <c:pt idx="0">
                  <c:v>San Francisco</c:v>
                </c:pt>
                <c:pt idx="1">
                  <c:v>Palo Alto</c:v>
                </c:pt>
                <c:pt idx="2">
                  <c:v>San Jose Diridon</c:v>
                </c:pt>
                <c:pt idx="3">
                  <c:v>Redwood City</c:v>
                </c:pt>
                <c:pt idx="4">
                  <c:v>San Mateo</c:v>
                </c:pt>
                <c:pt idx="5">
                  <c:v>South San Francisco</c:v>
                </c:pt>
                <c:pt idx="6">
                  <c:v>Menlo Park</c:v>
                </c:pt>
                <c:pt idx="7">
                  <c:v>Santa Clara</c:v>
                </c:pt>
                <c:pt idx="8">
                  <c:v>College Park</c:v>
                </c:pt>
                <c:pt idx="9">
                  <c:v>San Carlos</c:v>
                </c:pt>
              </c:strCache>
            </c:strRef>
          </c:cat>
          <c:val>
            <c:numRef>
              <c:f>Charts!$U$6:$U$15</c:f>
              <c:numCache>
                <c:formatCode>General</c:formatCode>
                <c:ptCount val="10"/>
                <c:pt idx="0">
                  <c:v>9.1629999999999993E-3</c:v>
                </c:pt>
                <c:pt idx="1">
                  <c:v>2.673E-3</c:v>
                </c:pt>
                <c:pt idx="2">
                  <c:v>3.3769999999999998E-3</c:v>
                </c:pt>
                <c:pt idx="3">
                  <c:v>9.7000000000000003E-3</c:v>
                </c:pt>
                <c:pt idx="4">
                  <c:v>0</c:v>
                </c:pt>
                <c:pt idx="5">
                  <c:v>3.4680000000000002E-3</c:v>
                </c:pt>
                <c:pt idx="6">
                  <c:v>7.3200000000000001E-4</c:v>
                </c:pt>
                <c:pt idx="7">
                  <c:v>2.6949999999999999E-3</c:v>
                </c:pt>
                <c:pt idx="8">
                  <c:v>2.6670000000000001E-3</c:v>
                </c:pt>
                <c:pt idx="9">
                  <c:v>1.7000000000000001E-4</c:v>
                </c:pt>
              </c:numCache>
            </c:numRef>
          </c:val>
        </c:ser>
        <c:ser>
          <c:idx val="3"/>
          <c:order val="3"/>
          <c:tx>
            <c:strRef>
              <c:f>Charts!$V$5</c:f>
              <c:strCache>
                <c:ptCount val="1"/>
                <c:pt idx="0">
                  <c:v>Bicycle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Charts!$R$6:$R$15</c:f>
              <c:strCache>
                <c:ptCount val="10"/>
                <c:pt idx="0">
                  <c:v>San Francisco</c:v>
                </c:pt>
                <c:pt idx="1">
                  <c:v>Palo Alto</c:v>
                </c:pt>
                <c:pt idx="2">
                  <c:v>San Jose Diridon</c:v>
                </c:pt>
                <c:pt idx="3">
                  <c:v>Redwood City</c:v>
                </c:pt>
                <c:pt idx="4">
                  <c:v>San Mateo</c:v>
                </c:pt>
                <c:pt idx="5">
                  <c:v>South San Francisco</c:v>
                </c:pt>
                <c:pt idx="6">
                  <c:v>Menlo Park</c:v>
                </c:pt>
                <c:pt idx="7">
                  <c:v>Santa Clara</c:v>
                </c:pt>
                <c:pt idx="8">
                  <c:v>College Park</c:v>
                </c:pt>
                <c:pt idx="9">
                  <c:v>San Carlos</c:v>
                </c:pt>
              </c:strCache>
            </c:strRef>
          </c:cat>
          <c:val>
            <c:numRef>
              <c:f>Charts!$V$6:$V$15</c:f>
              <c:numCache>
                <c:formatCode>General</c:formatCode>
                <c:ptCount val="10"/>
                <c:pt idx="0">
                  <c:v>4.5969999999999997E-2</c:v>
                </c:pt>
                <c:pt idx="1">
                  <c:v>7.5897999999999993E-2</c:v>
                </c:pt>
                <c:pt idx="2">
                  <c:v>1.1949E-2</c:v>
                </c:pt>
                <c:pt idx="3">
                  <c:v>7.4079999999999997E-3</c:v>
                </c:pt>
                <c:pt idx="4">
                  <c:v>2.1471000000000001E-2</c:v>
                </c:pt>
                <c:pt idx="5">
                  <c:v>4.4939999999999997E-3</c:v>
                </c:pt>
                <c:pt idx="6">
                  <c:v>3.6310000000000002E-2</c:v>
                </c:pt>
                <c:pt idx="7">
                  <c:v>5.555E-3</c:v>
                </c:pt>
                <c:pt idx="8">
                  <c:v>9.953E-3</c:v>
                </c:pt>
                <c:pt idx="9">
                  <c:v>7.3460000000000001E-3</c:v>
                </c:pt>
              </c:numCache>
            </c:numRef>
          </c:val>
        </c:ser>
        <c:ser>
          <c:idx val="4"/>
          <c:order val="4"/>
          <c:tx>
            <c:strRef>
              <c:f>Charts!$W$5</c:f>
              <c:strCache>
                <c:ptCount val="1"/>
                <c:pt idx="0">
                  <c:v>Walk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Charts!$R$6:$R$15</c:f>
              <c:strCache>
                <c:ptCount val="10"/>
                <c:pt idx="0">
                  <c:v>San Francisco</c:v>
                </c:pt>
                <c:pt idx="1">
                  <c:v>Palo Alto</c:v>
                </c:pt>
                <c:pt idx="2">
                  <c:v>San Jose Diridon</c:v>
                </c:pt>
                <c:pt idx="3">
                  <c:v>Redwood City</c:v>
                </c:pt>
                <c:pt idx="4">
                  <c:v>San Mateo</c:v>
                </c:pt>
                <c:pt idx="5">
                  <c:v>South San Francisco</c:v>
                </c:pt>
                <c:pt idx="6">
                  <c:v>Menlo Park</c:v>
                </c:pt>
                <c:pt idx="7">
                  <c:v>Santa Clara</c:v>
                </c:pt>
                <c:pt idx="8">
                  <c:v>College Park</c:v>
                </c:pt>
                <c:pt idx="9">
                  <c:v>San Carlos</c:v>
                </c:pt>
              </c:strCache>
            </c:strRef>
          </c:cat>
          <c:val>
            <c:numRef>
              <c:f>Charts!$W$6:$W$15</c:f>
              <c:numCache>
                <c:formatCode>General</c:formatCode>
                <c:ptCount val="10"/>
                <c:pt idx="0">
                  <c:v>5.9227000000000002E-2</c:v>
                </c:pt>
                <c:pt idx="1">
                  <c:v>3.9705999999999998E-2</c:v>
                </c:pt>
                <c:pt idx="2">
                  <c:v>3.3043000000000003E-2</c:v>
                </c:pt>
                <c:pt idx="3">
                  <c:v>3.3613999999999998E-2</c:v>
                </c:pt>
                <c:pt idx="4">
                  <c:v>7.1762000000000006E-2</c:v>
                </c:pt>
                <c:pt idx="5">
                  <c:v>3.4319000000000002E-2</c:v>
                </c:pt>
                <c:pt idx="6">
                  <c:v>2.1426000000000001E-2</c:v>
                </c:pt>
                <c:pt idx="7">
                  <c:v>2.9682E-2</c:v>
                </c:pt>
                <c:pt idx="8">
                  <c:v>3.8234999999999998E-2</c:v>
                </c:pt>
                <c:pt idx="9">
                  <c:v>2.6388999999999999E-2</c:v>
                </c:pt>
              </c:numCache>
            </c:numRef>
          </c:val>
        </c:ser>
        <c:ser>
          <c:idx val="5"/>
          <c:order val="5"/>
          <c:tx>
            <c:strRef>
              <c:f>Charts!$X$5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Charts!$R$6:$R$15</c:f>
              <c:strCache>
                <c:ptCount val="10"/>
                <c:pt idx="0">
                  <c:v>San Francisco</c:v>
                </c:pt>
                <c:pt idx="1">
                  <c:v>Palo Alto</c:v>
                </c:pt>
                <c:pt idx="2">
                  <c:v>San Jose Diridon</c:v>
                </c:pt>
                <c:pt idx="3">
                  <c:v>Redwood City</c:v>
                </c:pt>
                <c:pt idx="4">
                  <c:v>San Mateo</c:v>
                </c:pt>
                <c:pt idx="5">
                  <c:v>South San Francisco</c:v>
                </c:pt>
                <c:pt idx="6">
                  <c:v>Menlo Park</c:v>
                </c:pt>
                <c:pt idx="7">
                  <c:v>Santa Clara</c:v>
                </c:pt>
                <c:pt idx="8">
                  <c:v>College Park</c:v>
                </c:pt>
                <c:pt idx="9">
                  <c:v>San Carlos</c:v>
                </c:pt>
              </c:strCache>
            </c:strRef>
          </c:cat>
          <c:val>
            <c:numRef>
              <c:f>Charts!$X$6:$X$15</c:f>
              <c:numCache>
                <c:formatCode>General</c:formatCode>
                <c:ptCount val="10"/>
                <c:pt idx="0">
                  <c:v>1.1694E-2</c:v>
                </c:pt>
                <c:pt idx="1">
                  <c:v>1.2492E-2</c:v>
                </c:pt>
                <c:pt idx="2">
                  <c:v>1.1466E-2</c:v>
                </c:pt>
                <c:pt idx="3">
                  <c:v>7.3350000000000004E-3</c:v>
                </c:pt>
                <c:pt idx="4">
                  <c:v>7.1310000000000002E-3</c:v>
                </c:pt>
                <c:pt idx="5">
                  <c:v>2.696E-3</c:v>
                </c:pt>
                <c:pt idx="6">
                  <c:v>1.0846E-2</c:v>
                </c:pt>
                <c:pt idx="7">
                  <c:v>9.58E-3</c:v>
                </c:pt>
                <c:pt idx="8">
                  <c:v>1.0741000000000001E-2</c:v>
                </c:pt>
                <c:pt idx="9">
                  <c:v>5.1770000000000002E-3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4838528"/>
        <c:axId val="494840064"/>
      </c:barChart>
      <c:catAx>
        <c:axId val="49483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4840064"/>
        <c:crosses val="autoZero"/>
        <c:auto val="1"/>
        <c:lblAlgn val="ctr"/>
        <c:lblOffset val="100"/>
        <c:noMultiLvlLbl val="0"/>
      </c:catAx>
      <c:valAx>
        <c:axId val="49484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4838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897400465979698"/>
          <c:y val="0.9513776337115073"/>
          <c:w val="0.34507059204376261"/>
          <c:h val="3.56564019448946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2010 Mode Share for Employees Working Within 1/2 Mile of Caltrain</a:t>
            </a:r>
            <a:r>
              <a:rPr lang="en-US" baseline="0"/>
              <a:t> Stations with Greatest Ridership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Charts!$S$20</c:f>
              <c:strCache>
                <c:ptCount val="1"/>
                <c:pt idx="0">
                  <c:v>Drive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Charts!$R$21:$R$30</c:f>
              <c:strCache>
                <c:ptCount val="10"/>
                <c:pt idx="0">
                  <c:v>San Francisco</c:v>
                </c:pt>
                <c:pt idx="1">
                  <c:v>Palo Alto</c:v>
                </c:pt>
                <c:pt idx="2">
                  <c:v>Mountain View</c:v>
                </c:pt>
                <c:pt idx="3">
                  <c:v>San Jose Diridon</c:v>
                </c:pt>
                <c:pt idx="4">
                  <c:v>Millbrae</c:v>
                </c:pt>
                <c:pt idx="5">
                  <c:v>Redwood City</c:v>
                </c:pt>
                <c:pt idx="6">
                  <c:v>Hillsdale</c:v>
                </c:pt>
                <c:pt idx="7">
                  <c:v>Sunnyvale</c:v>
                </c:pt>
                <c:pt idx="8">
                  <c:v>San Mateo</c:v>
                </c:pt>
                <c:pt idx="9">
                  <c:v>Menlo Park</c:v>
                </c:pt>
              </c:strCache>
            </c:strRef>
          </c:cat>
          <c:val>
            <c:numRef>
              <c:f>Charts!$S$21:$S$30</c:f>
              <c:numCache>
                <c:formatCode>General</c:formatCode>
                <c:ptCount val="10"/>
                <c:pt idx="0">
                  <c:v>0.55016500000000002</c:v>
                </c:pt>
                <c:pt idx="1">
                  <c:v>0.79036700000000004</c:v>
                </c:pt>
                <c:pt idx="2">
                  <c:v>0.89306200000000002</c:v>
                </c:pt>
                <c:pt idx="3">
                  <c:v>0.89622800000000002</c:v>
                </c:pt>
                <c:pt idx="4">
                  <c:v>0.87507000000000001</c:v>
                </c:pt>
                <c:pt idx="5">
                  <c:v>0.90981299999999998</c:v>
                </c:pt>
                <c:pt idx="6">
                  <c:v>0.91190800000000005</c:v>
                </c:pt>
                <c:pt idx="7">
                  <c:v>0.91534599999999999</c:v>
                </c:pt>
                <c:pt idx="8">
                  <c:v>0.83308499999999996</c:v>
                </c:pt>
                <c:pt idx="9">
                  <c:v>0.87127600000000005</c:v>
                </c:pt>
              </c:numCache>
            </c:numRef>
          </c:val>
        </c:ser>
        <c:ser>
          <c:idx val="1"/>
          <c:order val="1"/>
          <c:tx>
            <c:strRef>
              <c:f>Charts!$T$20</c:f>
              <c:strCache>
                <c:ptCount val="1"/>
                <c:pt idx="0">
                  <c:v>Transit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Charts!$R$21:$R$30</c:f>
              <c:strCache>
                <c:ptCount val="10"/>
                <c:pt idx="0">
                  <c:v>San Francisco</c:v>
                </c:pt>
                <c:pt idx="1">
                  <c:v>Palo Alto</c:v>
                </c:pt>
                <c:pt idx="2">
                  <c:v>Mountain View</c:v>
                </c:pt>
                <c:pt idx="3">
                  <c:v>San Jose Diridon</c:v>
                </c:pt>
                <c:pt idx="4">
                  <c:v>Millbrae</c:v>
                </c:pt>
                <c:pt idx="5">
                  <c:v>Redwood City</c:v>
                </c:pt>
                <c:pt idx="6">
                  <c:v>Hillsdale</c:v>
                </c:pt>
                <c:pt idx="7">
                  <c:v>Sunnyvale</c:v>
                </c:pt>
                <c:pt idx="8">
                  <c:v>San Mateo</c:v>
                </c:pt>
                <c:pt idx="9">
                  <c:v>Menlo Park</c:v>
                </c:pt>
              </c:strCache>
            </c:strRef>
          </c:cat>
          <c:val>
            <c:numRef>
              <c:f>Charts!$T$21:$T$30</c:f>
              <c:numCache>
                <c:formatCode>General</c:formatCode>
                <c:ptCount val="10"/>
                <c:pt idx="0">
                  <c:v>0.32378099999999999</c:v>
                </c:pt>
                <c:pt idx="1">
                  <c:v>7.8863000000000003E-2</c:v>
                </c:pt>
                <c:pt idx="2">
                  <c:v>3.3848999999999997E-2</c:v>
                </c:pt>
                <c:pt idx="3">
                  <c:v>4.3936999999999997E-2</c:v>
                </c:pt>
                <c:pt idx="4">
                  <c:v>6.9540000000000005E-2</c:v>
                </c:pt>
                <c:pt idx="5">
                  <c:v>3.2129999999999999E-2</c:v>
                </c:pt>
                <c:pt idx="6">
                  <c:v>3.9080999999999998E-2</c:v>
                </c:pt>
                <c:pt idx="7">
                  <c:v>3.6497000000000002E-2</c:v>
                </c:pt>
                <c:pt idx="8">
                  <c:v>6.6552E-2</c:v>
                </c:pt>
                <c:pt idx="9">
                  <c:v>5.9410999999999999E-2</c:v>
                </c:pt>
              </c:numCache>
            </c:numRef>
          </c:val>
        </c:ser>
        <c:ser>
          <c:idx val="2"/>
          <c:order val="2"/>
          <c:tx>
            <c:strRef>
              <c:f>Charts!$U$20</c:f>
              <c:strCache>
                <c:ptCount val="1"/>
                <c:pt idx="0">
                  <c:v>Motorcycle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Charts!$R$21:$R$30</c:f>
              <c:strCache>
                <c:ptCount val="10"/>
                <c:pt idx="0">
                  <c:v>San Francisco</c:v>
                </c:pt>
                <c:pt idx="1">
                  <c:v>Palo Alto</c:v>
                </c:pt>
                <c:pt idx="2">
                  <c:v>Mountain View</c:v>
                </c:pt>
                <c:pt idx="3">
                  <c:v>San Jose Diridon</c:v>
                </c:pt>
                <c:pt idx="4">
                  <c:v>Millbrae</c:v>
                </c:pt>
                <c:pt idx="5">
                  <c:v>Redwood City</c:v>
                </c:pt>
                <c:pt idx="6">
                  <c:v>Hillsdale</c:v>
                </c:pt>
                <c:pt idx="7">
                  <c:v>Sunnyvale</c:v>
                </c:pt>
                <c:pt idx="8">
                  <c:v>San Mateo</c:v>
                </c:pt>
                <c:pt idx="9">
                  <c:v>Menlo Park</c:v>
                </c:pt>
              </c:strCache>
            </c:strRef>
          </c:cat>
          <c:val>
            <c:numRef>
              <c:f>Charts!$U$21:$U$30</c:f>
              <c:numCache>
                <c:formatCode>General</c:formatCode>
                <c:ptCount val="10"/>
                <c:pt idx="0">
                  <c:v>9.1629999999999993E-3</c:v>
                </c:pt>
                <c:pt idx="1">
                  <c:v>2.673E-3</c:v>
                </c:pt>
                <c:pt idx="2">
                  <c:v>3.3210000000000002E-3</c:v>
                </c:pt>
                <c:pt idx="3">
                  <c:v>3.3769999999999998E-3</c:v>
                </c:pt>
                <c:pt idx="4">
                  <c:v>1.8400000000000001E-3</c:v>
                </c:pt>
                <c:pt idx="5">
                  <c:v>9.7000000000000003E-3</c:v>
                </c:pt>
                <c:pt idx="6">
                  <c:v>3.5799999999999998E-3</c:v>
                </c:pt>
                <c:pt idx="7">
                  <c:v>1.0168999999999999E-2</c:v>
                </c:pt>
                <c:pt idx="8">
                  <c:v>0</c:v>
                </c:pt>
                <c:pt idx="9">
                  <c:v>7.3200000000000001E-4</c:v>
                </c:pt>
              </c:numCache>
            </c:numRef>
          </c:val>
        </c:ser>
        <c:ser>
          <c:idx val="3"/>
          <c:order val="3"/>
          <c:tx>
            <c:strRef>
              <c:f>Charts!$V$20</c:f>
              <c:strCache>
                <c:ptCount val="1"/>
                <c:pt idx="0">
                  <c:v>Bicycle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Charts!$R$21:$R$30</c:f>
              <c:strCache>
                <c:ptCount val="10"/>
                <c:pt idx="0">
                  <c:v>San Francisco</c:v>
                </c:pt>
                <c:pt idx="1">
                  <c:v>Palo Alto</c:v>
                </c:pt>
                <c:pt idx="2">
                  <c:v>Mountain View</c:v>
                </c:pt>
                <c:pt idx="3">
                  <c:v>San Jose Diridon</c:v>
                </c:pt>
                <c:pt idx="4">
                  <c:v>Millbrae</c:v>
                </c:pt>
                <c:pt idx="5">
                  <c:v>Redwood City</c:v>
                </c:pt>
                <c:pt idx="6">
                  <c:v>Hillsdale</c:v>
                </c:pt>
                <c:pt idx="7">
                  <c:v>Sunnyvale</c:v>
                </c:pt>
                <c:pt idx="8">
                  <c:v>San Mateo</c:v>
                </c:pt>
                <c:pt idx="9">
                  <c:v>Menlo Park</c:v>
                </c:pt>
              </c:strCache>
            </c:strRef>
          </c:cat>
          <c:val>
            <c:numRef>
              <c:f>Charts!$V$21:$V$30</c:f>
              <c:numCache>
                <c:formatCode>General</c:formatCode>
                <c:ptCount val="10"/>
                <c:pt idx="0">
                  <c:v>4.5969999999999997E-2</c:v>
                </c:pt>
                <c:pt idx="1">
                  <c:v>7.5897999999999993E-2</c:v>
                </c:pt>
                <c:pt idx="2">
                  <c:v>1.9467999999999999E-2</c:v>
                </c:pt>
                <c:pt idx="3">
                  <c:v>1.1949E-2</c:v>
                </c:pt>
                <c:pt idx="4">
                  <c:v>5.646E-3</c:v>
                </c:pt>
                <c:pt idx="5">
                  <c:v>7.4079999999999997E-3</c:v>
                </c:pt>
                <c:pt idx="6">
                  <c:v>7.2030000000000002E-3</c:v>
                </c:pt>
                <c:pt idx="7">
                  <c:v>6.2599999999999999E-3</c:v>
                </c:pt>
                <c:pt idx="8">
                  <c:v>2.1471000000000001E-2</c:v>
                </c:pt>
                <c:pt idx="9">
                  <c:v>3.6310000000000002E-2</c:v>
                </c:pt>
              </c:numCache>
            </c:numRef>
          </c:val>
        </c:ser>
        <c:ser>
          <c:idx val="4"/>
          <c:order val="4"/>
          <c:tx>
            <c:strRef>
              <c:f>Charts!$W$20</c:f>
              <c:strCache>
                <c:ptCount val="1"/>
                <c:pt idx="0">
                  <c:v>Walk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Charts!$R$21:$R$30</c:f>
              <c:strCache>
                <c:ptCount val="10"/>
                <c:pt idx="0">
                  <c:v>San Francisco</c:v>
                </c:pt>
                <c:pt idx="1">
                  <c:v>Palo Alto</c:v>
                </c:pt>
                <c:pt idx="2">
                  <c:v>Mountain View</c:v>
                </c:pt>
                <c:pt idx="3">
                  <c:v>San Jose Diridon</c:v>
                </c:pt>
                <c:pt idx="4">
                  <c:v>Millbrae</c:v>
                </c:pt>
                <c:pt idx="5">
                  <c:v>Redwood City</c:v>
                </c:pt>
                <c:pt idx="6">
                  <c:v>Hillsdale</c:v>
                </c:pt>
                <c:pt idx="7">
                  <c:v>Sunnyvale</c:v>
                </c:pt>
                <c:pt idx="8">
                  <c:v>San Mateo</c:v>
                </c:pt>
                <c:pt idx="9">
                  <c:v>Menlo Park</c:v>
                </c:pt>
              </c:strCache>
            </c:strRef>
          </c:cat>
          <c:val>
            <c:numRef>
              <c:f>Charts!$W$21:$W$30</c:f>
              <c:numCache>
                <c:formatCode>General</c:formatCode>
                <c:ptCount val="10"/>
                <c:pt idx="0">
                  <c:v>5.9227000000000002E-2</c:v>
                </c:pt>
                <c:pt idx="1">
                  <c:v>3.9705999999999998E-2</c:v>
                </c:pt>
                <c:pt idx="2">
                  <c:v>3.9255999999999999E-2</c:v>
                </c:pt>
                <c:pt idx="3">
                  <c:v>3.3043000000000003E-2</c:v>
                </c:pt>
                <c:pt idx="4">
                  <c:v>3.7780000000000001E-2</c:v>
                </c:pt>
                <c:pt idx="5">
                  <c:v>3.3613999999999998E-2</c:v>
                </c:pt>
                <c:pt idx="6">
                  <c:v>2.0895E-2</c:v>
                </c:pt>
                <c:pt idx="7">
                  <c:v>9.7979999999999994E-3</c:v>
                </c:pt>
                <c:pt idx="8">
                  <c:v>7.1762000000000006E-2</c:v>
                </c:pt>
                <c:pt idx="9">
                  <c:v>2.1426000000000001E-2</c:v>
                </c:pt>
              </c:numCache>
            </c:numRef>
          </c:val>
        </c:ser>
        <c:ser>
          <c:idx val="5"/>
          <c:order val="5"/>
          <c:tx>
            <c:strRef>
              <c:f>Charts!$X$20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Charts!$R$21:$R$30</c:f>
              <c:strCache>
                <c:ptCount val="10"/>
                <c:pt idx="0">
                  <c:v>San Francisco</c:v>
                </c:pt>
                <c:pt idx="1">
                  <c:v>Palo Alto</c:v>
                </c:pt>
                <c:pt idx="2">
                  <c:v>Mountain View</c:v>
                </c:pt>
                <c:pt idx="3">
                  <c:v>San Jose Diridon</c:v>
                </c:pt>
                <c:pt idx="4">
                  <c:v>Millbrae</c:v>
                </c:pt>
                <c:pt idx="5">
                  <c:v>Redwood City</c:v>
                </c:pt>
                <c:pt idx="6">
                  <c:v>Hillsdale</c:v>
                </c:pt>
                <c:pt idx="7">
                  <c:v>Sunnyvale</c:v>
                </c:pt>
                <c:pt idx="8">
                  <c:v>San Mateo</c:v>
                </c:pt>
                <c:pt idx="9">
                  <c:v>Menlo Park</c:v>
                </c:pt>
              </c:strCache>
            </c:strRef>
          </c:cat>
          <c:val>
            <c:numRef>
              <c:f>Charts!$X$21:$X$30</c:f>
              <c:numCache>
                <c:formatCode>General</c:formatCode>
                <c:ptCount val="10"/>
                <c:pt idx="0">
                  <c:v>1.1694E-2</c:v>
                </c:pt>
                <c:pt idx="1">
                  <c:v>1.2492E-2</c:v>
                </c:pt>
                <c:pt idx="2">
                  <c:v>1.1043000000000001E-2</c:v>
                </c:pt>
                <c:pt idx="3">
                  <c:v>1.1466E-2</c:v>
                </c:pt>
                <c:pt idx="4">
                  <c:v>1.0125E-2</c:v>
                </c:pt>
                <c:pt idx="5">
                  <c:v>7.3350000000000004E-3</c:v>
                </c:pt>
                <c:pt idx="6">
                  <c:v>1.7332E-2</c:v>
                </c:pt>
                <c:pt idx="7">
                  <c:v>2.1929000000000001E-2</c:v>
                </c:pt>
                <c:pt idx="8">
                  <c:v>7.1310000000000002E-3</c:v>
                </c:pt>
                <c:pt idx="9">
                  <c:v>1.0846E-2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7854720"/>
        <c:axId val="497856512"/>
      </c:barChart>
      <c:catAx>
        <c:axId val="49785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7856512"/>
        <c:crosses val="autoZero"/>
        <c:auto val="1"/>
        <c:lblAlgn val="ctr"/>
        <c:lblOffset val="100"/>
        <c:noMultiLvlLbl val="0"/>
      </c:catAx>
      <c:valAx>
        <c:axId val="49785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7854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729135913440877"/>
          <c:y val="0.9513776337115073"/>
          <c:w val="0.345418265178776"/>
          <c:h val="3.56564019448946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1</xdr:row>
      <xdr:rowOff>190500</xdr:rowOff>
    </xdr:from>
    <xdr:to>
      <xdr:col>38</xdr:col>
      <xdr:colOff>314325</xdr:colOff>
      <xdr:row>32</xdr:row>
      <xdr:rowOff>161925</xdr:rowOff>
    </xdr:to>
    <xdr:graphicFrame macro="">
      <xdr:nvGraphicFramePr>
        <xdr:cNvPr id="10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19050</xdr:colOff>
      <xdr:row>36</xdr:row>
      <xdr:rowOff>142875</xdr:rowOff>
    </xdr:from>
    <xdr:to>
      <xdr:col>38</xdr:col>
      <xdr:colOff>314325</xdr:colOff>
      <xdr:row>67</xdr:row>
      <xdr:rowOff>114300</xdr:rowOff>
    </xdr:to>
    <xdr:graphicFrame macro="">
      <xdr:nvGraphicFramePr>
        <xdr:cNvPr id="10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zoomScale="70" zoomScaleNormal="70" workbookViewId="0">
      <selection activeCell="E32" sqref="E32"/>
    </sheetView>
  </sheetViews>
  <sheetFormatPr defaultColWidth="25" defaultRowHeight="15" x14ac:dyDescent="0.25"/>
  <cols>
    <col min="1" max="16384" width="25" style="2"/>
  </cols>
  <sheetData>
    <row r="2" spans="1:20" x14ac:dyDescent="0.25">
      <c r="A2" s="2" t="s">
        <v>2</v>
      </c>
      <c r="B2" s="2" t="s">
        <v>3</v>
      </c>
      <c r="C2" s="2" t="s">
        <v>4</v>
      </c>
      <c r="D2" s="2" t="s">
        <v>13</v>
      </c>
      <c r="E2" s="2" t="s">
        <v>5</v>
      </c>
      <c r="F2" s="2" t="s">
        <v>14</v>
      </c>
      <c r="G2" s="2" t="s">
        <v>6</v>
      </c>
      <c r="H2" s="2" t="s">
        <v>15</v>
      </c>
      <c r="I2" s="2" t="s">
        <v>7</v>
      </c>
      <c r="J2" s="2" t="s">
        <v>19</v>
      </c>
      <c r="K2" s="2" t="s">
        <v>8</v>
      </c>
      <c r="L2" s="2" t="s">
        <v>20</v>
      </c>
      <c r="M2" s="2" t="s">
        <v>9</v>
      </c>
      <c r="N2" s="2" t="s">
        <v>21</v>
      </c>
      <c r="O2" s="2" t="s">
        <v>10</v>
      </c>
      <c r="S2" s="2" t="s">
        <v>0</v>
      </c>
      <c r="T2" s="2" t="s">
        <v>1</v>
      </c>
    </row>
    <row r="3" spans="1:20" x14ac:dyDescent="0.25">
      <c r="A3" s="2" t="s">
        <v>60</v>
      </c>
      <c r="B3" s="2">
        <v>1098</v>
      </c>
      <c r="C3" s="2">
        <v>0.80225199999999997</v>
      </c>
      <c r="D3" s="5">
        <f t="shared" ref="D3:D30" si="0">B3*C3</f>
        <v>880.87269599999991</v>
      </c>
      <c r="E3" s="2">
        <v>0.127169</v>
      </c>
      <c r="F3" s="5">
        <f t="shared" ref="F3:F30" si="1">B3*E3</f>
        <v>139.631562</v>
      </c>
      <c r="G3" s="2">
        <v>2.63E-3</v>
      </c>
      <c r="H3" s="5">
        <f t="shared" ref="H3:H30" si="2">B3*G3</f>
        <v>2.88774</v>
      </c>
      <c r="I3" s="2">
        <v>2.6689999999999998E-2</v>
      </c>
      <c r="J3" s="5">
        <f t="shared" ref="J3:J30" si="3">B3*I3</f>
        <v>29.305619999999998</v>
      </c>
      <c r="K3" s="2">
        <v>3.5934000000000001E-2</v>
      </c>
      <c r="L3" s="5">
        <f t="shared" ref="L3:L30" si="4">B3*K3</f>
        <v>39.455531999999998</v>
      </c>
      <c r="M3" s="2">
        <v>5.326E-3</v>
      </c>
      <c r="N3" s="5">
        <f t="shared" ref="N3:N30" si="5">B3*M3</f>
        <v>5.8479479999999997</v>
      </c>
      <c r="O3" s="2">
        <f t="shared" ref="O3:O30" si="6">1-C3</f>
        <v>0.19774800000000003</v>
      </c>
      <c r="S3" s="2">
        <v>5473888.383161</v>
      </c>
      <c r="T3" s="2">
        <v>5473888.5440499997</v>
      </c>
    </row>
    <row r="4" spans="1:20" x14ac:dyDescent="0.25">
      <c r="A4" s="2" t="s">
        <v>47</v>
      </c>
      <c r="B4" s="2">
        <v>62</v>
      </c>
      <c r="C4" s="2">
        <v>0.92417099999999996</v>
      </c>
      <c r="D4" s="5">
        <f t="shared" si="0"/>
        <v>57.298601999999995</v>
      </c>
      <c r="E4" s="2">
        <v>4.9979999999999997E-2</v>
      </c>
      <c r="F4" s="5">
        <f t="shared" si="1"/>
        <v>3.09876</v>
      </c>
      <c r="G4" s="2">
        <v>0</v>
      </c>
      <c r="H4" s="5">
        <f t="shared" si="2"/>
        <v>0</v>
      </c>
      <c r="I4" s="2">
        <v>2.1944000000000002E-2</v>
      </c>
      <c r="J4" s="5">
        <f t="shared" si="3"/>
        <v>1.3605280000000002</v>
      </c>
      <c r="K4" s="2">
        <v>3.9050000000000001E-3</v>
      </c>
      <c r="L4" s="5">
        <f t="shared" si="4"/>
        <v>0.24210999999999999</v>
      </c>
      <c r="M4" s="2">
        <v>0</v>
      </c>
      <c r="N4" s="5">
        <f t="shared" si="5"/>
        <v>0</v>
      </c>
      <c r="O4" s="2">
        <f t="shared" si="6"/>
        <v>7.5829000000000035E-2</v>
      </c>
      <c r="S4" s="2">
        <v>5473900.7469189996</v>
      </c>
      <c r="T4" s="2">
        <v>5473900.9225890003</v>
      </c>
    </row>
    <row r="5" spans="1:20" x14ac:dyDescent="0.25">
      <c r="A5" s="2" t="s">
        <v>59</v>
      </c>
      <c r="B5" s="2">
        <v>281</v>
      </c>
      <c r="C5" s="2">
        <v>0.82430700000000001</v>
      </c>
      <c r="D5" s="5">
        <f t="shared" si="0"/>
        <v>231.630267</v>
      </c>
      <c r="E5" s="2">
        <v>7.4061000000000002E-2</v>
      </c>
      <c r="F5" s="5">
        <f t="shared" si="1"/>
        <v>20.811140999999999</v>
      </c>
      <c r="G5" s="2">
        <v>1.6317999999999999E-2</v>
      </c>
      <c r="H5" s="5">
        <f t="shared" si="2"/>
        <v>4.5853579999999994</v>
      </c>
      <c r="I5" s="2">
        <v>1.8328000000000001E-2</v>
      </c>
      <c r="J5" s="5">
        <f t="shared" si="3"/>
        <v>5.1501679999999999</v>
      </c>
      <c r="K5" s="2">
        <v>5.7956000000000001E-2</v>
      </c>
      <c r="L5" s="5">
        <f t="shared" si="4"/>
        <v>16.285636</v>
      </c>
      <c r="M5" s="2">
        <v>9.0310000000000008E-3</v>
      </c>
      <c r="N5" s="5">
        <f t="shared" si="5"/>
        <v>2.5377110000000003</v>
      </c>
      <c r="O5" s="2">
        <f t="shared" si="6"/>
        <v>0.17569299999999999</v>
      </c>
      <c r="S5" s="2">
        <v>5473892.6507649999</v>
      </c>
      <c r="T5" s="2">
        <v>5473892.6562449997</v>
      </c>
    </row>
    <row r="6" spans="1:20" x14ac:dyDescent="0.25">
      <c r="A6" s="2" t="s">
        <v>50</v>
      </c>
      <c r="B6" s="2">
        <v>414</v>
      </c>
      <c r="C6" s="2">
        <v>0.86456</v>
      </c>
      <c r="D6" s="5">
        <f t="shared" si="0"/>
        <v>357.92784</v>
      </c>
      <c r="E6" s="2">
        <v>8.0919000000000005E-2</v>
      </c>
      <c r="F6" s="5">
        <f t="shared" si="1"/>
        <v>33.500466000000003</v>
      </c>
      <c r="G6" s="2">
        <v>3.8040000000000001E-3</v>
      </c>
      <c r="H6" s="5">
        <f t="shared" si="2"/>
        <v>1.574856</v>
      </c>
      <c r="I6" s="2">
        <v>1.5E-5</v>
      </c>
      <c r="J6" s="5">
        <f t="shared" si="3"/>
        <v>6.2100000000000002E-3</v>
      </c>
      <c r="K6" s="2">
        <v>5.0699000000000001E-2</v>
      </c>
      <c r="L6" s="5">
        <f t="shared" si="4"/>
        <v>20.989386</v>
      </c>
      <c r="M6" s="2">
        <v>3.0000000000000001E-6</v>
      </c>
      <c r="N6" s="5">
        <f t="shared" si="5"/>
        <v>1.242E-3</v>
      </c>
      <c r="O6" s="2">
        <f t="shared" si="6"/>
        <v>0.13544</v>
      </c>
      <c r="S6" s="2">
        <v>5473898.9795519998</v>
      </c>
      <c r="T6" s="2">
        <v>5473898.9121690001</v>
      </c>
    </row>
    <row r="7" spans="1:20" x14ac:dyDescent="0.25">
      <c r="A7" s="2" t="s">
        <v>35</v>
      </c>
      <c r="B7" s="2">
        <v>540</v>
      </c>
      <c r="C7" s="2">
        <v>0.92850699999999997</v>
      </c>
      <c r="D7" s="5">
        <f t="shared" si="0"/>
        <v>501.39377999999999</v>
      </c>
      <c r="E7" s="2">
        <v>4.2866000000000001E-2</v>
      </c>
      <c r="F7" s="5">
        <f t="shared" si="1"/>
        <v>23.147639999999999</v>
      </c>
      <c r="G7" s="2">
        <v>8.7100000000000003E-4</v>
      </c>
      <c r="H7" s="5">
        <f t="shared" si="2"/>
        <v>0.47034000000000004</v>
      </c>
      <c r="I7" s="2">
        <v>8.7100000000000003E-4</v>
      </c>
      <c r="J7" s="5">
        <f t="shared" si="3"/>
        <v>0.47034000000000004</v>
      </c>
      <c r="K7" s="2">
        <v>8.7069999999999995E-3</v>
      </c>
      <c r="L7" s="5">
        <f t="shared" si="4"/>
        <v>4.7017799999999994</v>
      </c>
      <c r="M7" s="2">
        <v>1.8178E-2</v>
      </c>
      <c r="N7" s="5">
        <f t="shared" si="5"/>
        <v>9.8161199999999997</v>
      </c>
      <c r="O7" s="2">
        <f t="shared" si="6"/>
        <v>7.1493000000000029E-2</v>
      </c>
      <c r="S7" s="2">
        <v>5473893.3022889998</v>
      </c>
      <c r="T7" s="2">
        <v>5473893.364364</v>
      </c>
    </row>
    <row r="8" spans="1:20" x14ac:dyDescent="0.25">
      <c r="A8" s="2" t="s">
        <v>55</v>
      </c>
      <c r="B8" s="2">
        <v>1321</v>
      </c>
      <c r="C8" s="2">
        <v>0.91389799999999999</v>
      </c>
      <c r="D8" s="5">
        <f t="shared" si="0"/>
        <v>1207.259258</v>
      </c>
      <c r="E8" s="2">
        <v>5.1854999999999998E-2</v>
      </c>
      <c r="F8" s="5">
        <f t="shared" si="1"/>
        <v>68.500455000000002</v>
      </c>
      <c r="G8" s="2">
        <v>5.646E-3</v>
      </c>
      <c r="H8" s="5">
        <f t="shared" si="2"/>
        <v>7.4583659999999998</v>
      </c>
      <c r="I8" s="2">
        <v>4.5649999999999996E-3</v>
      </c>
      <c r="J8" s="5">
        <f t="shared" si="3"/>
        <v>6.0303649999999998</v>
      </c>
      <c r="K8" s="2">
        <v>1.0421E-2</v>
      </c>
      <c r="L8" s="5">
        <f t="shared" si="4"/>
        <v>13.766140999999999</v>
      </c>
      <c r="M8" s="2">
        <v>1.3615E-2</v>
      </c>
      <c r="N8" s="5">
        <f t="shared" si="5"/>
        <v>17.985415</v>
      </c>
      <c r="O8" s="2">
        <f t="shared" si="6"/>
        <v>8.6102000000000012E-2</v>
      </c>
      <c r="S8" s="2">
        <v>5473898.2765389998</v>
      </c>
      <c r="T8" s="2">
        <v>5473897.9995449996</v>
      </c>
    </row>
    <row r="9" spans="1:20" x14ac:dyDescent="0.25">
      <c r="A9" s="2" t="s">
        <v>54</v>
      </c>
      <c r="B9" s="2">
        <v>1376</v>
      </c>
      <c r="C9" s="2">
        <v>0.89045600000000003</v>
      </c>
      <c r="D9" s="5">
        <f t="shared" si="0"/>
        <v>1225.267456</v>
      </c>
      <c r="E9" s="2">
        <v>4.2270000000000002E-2</v>
      </c>
      <c r="F9" s="5">
        <f t="shared" si="1"/>
        <v>58.163520000000005</v>
      </c>
      <c r="G9" s="2">
        <v>8.9890000000000005E-3</v>
      </c>
      <c r="H9" s="5">
        <f t="shared" si="2"/>
        <v>12.368864</v>
      </c>
      <c r="I9" s="2">
        <v>9.6050000000000007E-3</v>
      </c>
      <c r="J9" s="5">
        <f t="shared" si="3"/>
        <v>13.216480000000001</v>
      </c>
      <c r="K9" s="2">
        <v>3.5830000000000001E-2</v>
      </c>
      <c r="L9" s="5">
        <f t="shared" si="4"/>
        <v>49.302080000000004</v>
      </c>
      <c r="M9" s="2">
        <v>1.2848999999999999E-2</v>
      </c>
      <c r="N9" s="5">
        <f t="shared" si="5"/>
        <v>17.680223999999999</v>
      </c>
      <c r="O9" s="2">
        <f t="shared" si="6"/>
        <v>0.10954399999999997</v>
      </c>
      <c r="S9" s="2">
        <v>5473897.9662199998</v>
      </c>
      <c r="T9" s="2">
        <v>5473898.0735849999</v>
      </c>
    </row>
    <row r="10" spans="1:20" x14ac:dyDescent="0.25">
      <c r="A10" s="2" t="s">
        <v>44</v>
      </c>
      <c r="B10" s="2">
        <v>588</v>
      </c>
      <c r="C10" s="2">
        <v>0.87987899999999997</v>
      </c>
      <c r="D10" s="5">
        <f t="shared" si="0"/>
        <v>517.36885199999995</v>
      </c>
      <c r="E10" s="2">
        <v>1.9043000000000001E-2</v>
      </c>
      <c r="F10" s="5">
        <f t="shared" si="1"/>
        <v>11.197284</v>
      </c>
      <c r="G10" s="2">
        <v>7.1000000000000002E-4</v>
      </c>
      <c r="H10" s="5">
        <f t="shared" si="2"/>
        <v>0.41748000000000002</v>
      </c>
      <c r="I10" s="2">
        <v>3.1865999999999998E-2</v>
      </c>
      <c r="J10" s="5">
        <f t="shared" si="3"/>
        <v>18.737207999999999</v>
      </c>
      <c r="K10" s="2">
        <v>5.9267E-2</v>
      </c>
      <c r="L10" s="5">
        <f t="shared" si="4"/>
        <v>34.848996</v>
      </c>
      <c r="M10" s="2">
        <v>9.2350000000000002E-3</v>
      </c>
      <c r="N10" s="5">
        <f t="shared" si="5"/>
        <v>5.43018</v>
      </c>
      <c r="O10" s="2">
        <f t="shared" si="6"/>
        <v>0.12012100000000003</v>
      </c>
      <c r="S10" s="2">
        <v>5473890.7549949996</v>
      </c>
      <c r="T10" s="2">
        <v>5473890.6858379999</v>
      </c>
    </row>
    <row r="11" spans="1:20" x14ac:dyDescent="0.25">
      <c r="A11" s="2" t="s">
        <v>36</v>
      </c>
      <c r="B11" s="2">
        <v>264</v>
      </c>
      <c r="C11" s="2">
        <v>0.92186699999999999</v>
      </c>
      <c r="D11" s="5">
        <f t="shared" si="0"/>
        <v>243.37288799999999</v>
      </c>
      <c r="E11" s="2">
        <v>4.3226000000000001E-2</v>
      </c>
      <c r="F11" s="5">
        <f t="shared" si="1"/>
        <v>11.411664</v>
      </c>
      <c r="G11" s="2">
        <v>5.1710000000000002E-3</v>
      </c>
      <c r="H11" s="5">
        <f t="shared" si="2"/>
        <v>1.3651440000000001</v>
      </c>
      <c r="I11" s="2">
        <v>3.8779999999999999E-3</v>
      </c>
      <c r="J11" s="5">
        <f t="shared" si="3"/>
        <v>1.023792</v>
      </c>
      <c r="K11" s="2">
        <v>1.9392E-2</v>
      </c>
      <c r="L11" s="5">
        <f t="shared" si="4"/>
        <v>5.1194879999999996</v>
      </c>
      <c r="M11" s="2">
        <v>6.4640000000000001E-3</v>
      </c>
      <c r="N11" s="5">
        <f t="shared" si="5"/>
        <v>1.706496</v>
      </c>
      <c r="O11" s="2">
        <f t="shared" si="6"/>
        <v>7.8133000000000008E-2</v>
      </c>
      <c r="S11" s="2">
        <v>5473892.0629390003</v>
      </c>
      <c r="T11" s="2">
        <v>5473892.0539809996</v>
      </c>
    </row>
    <row r="12" spans="1:20" x14ac:dyDescent="0.25">
      <c r="A12" s="2" t="s">
        <v>39</v>
      </c>
      <c r="B12" s="2">
        <v>1270</v>
      </c>
      <c r="C12" s="2">
        <v>0.90881999999999996</v>
      </c>
      <c r="D12" s="5">
        <f t="shared" si="0"/>
        <v>1154.2013999999999</v>
      </c>
      <c r="E12" s="2">
        <v>2.9503000000000001E-2</v>
      </c>
      <c r="F12" s="5">
        <f t="shared" si="1"/>
        <v>37.468810000000005</v>
      </c>
      <c r="G12" s="2">
        <v>2.7160000000000001E-3</v>
      </c>
      <c r="H12" s="5">
        <f t="shared" si="2"/>
        <v>3.4493200000000002</v>
      </c>
      <c r="I12" s="2">
        <v>9.1719999999999996E-3</v>
      </c>
      <c r="J12" s="5">
        <f t="shared" si="3"/>
        <v>11.648439999999999</v>
      </c>
      <c r="K12" s="2">
        <v>4.0999000000000001E-2</v>
      </c>
      <c r="L12" s="5">
        <f t="shared" si="4"/>
        <v>52.068730000000002</v>
      </c>
      <c r="M12" s="2">
        <v>8.7899999999999992E-3</v>
      </c>
      <c r="N12" s="5">
        <f t="shared" si="5"/>
        <v>11.1633</v>
      </c>
      <c r="O12" s="2">
        <f t="shared" si="6"/>
        <v>9.1180000000000039E-2</v>
      </c>
      <c r="S12" s="2">
        <v>5473894.249295</v>
      </c>
      <c r="T12" s="2">
        <v>5473894.2969420003</v>
      </c>
    </row>
    <row r="13" spans="1:20" x14ac:dyDescent="0.25">
      <c r="A13" s="2" t="s">
        <v>52</v>
      </c>
      <c r="B13" s="2">
        <v>1348</v>
      </c>
      <c r="C13" s="2">
        <v>0.90713500000000002</v>
      </c>
      <c r="D13" s="5">
        <f t="shared" si="0"/>
        <v>1222.81798</v>
      </c>
      <c r="E13" s="2">
        <v>4.8148000000000003E-2</v>
      </c>
      <c r="F13" s="5">
        <f t="shared" si="1"/>
        <v>64.903503999999998</v>
      </c>
      <c r="G13" s="2">
        <v>3.156E-3</v>
      </c>
      <c r="H13" s="5">
        <f t="shared" si="2"/>
        <v>4.2542879999999998</v>
      </c>
      <c r="I13" s="2">
        <v>1.1251000000000001E-2</v>
      </c>
      <c r="J13" s="5">
        <f t="shared" si="3"/>
        <v>15.166348000000001</v>
      </c>
      <c r="K13" s="2">
        <v>2.3255000000000001E-2</v>
      </c>
      <c r="L13" s="5">
        <f t="shared" si="4"/>
        <v>31.347740000000002</v>
      </c>
      <c r="M13" s="2">
        <v>7.0559999999999998E-3</v>
      </c>
      <c r="N13" s="5">
        <f t="shared" si="5"/>
        <v>9.5114879999999999</v>
      </c>
      <c r="O13" s="2">
        <f t="shared" si="6"/>
        <v>9.2864999999999975E-2</v>
      </c>
      <c r="S13" s="2">
        <v>5473895.2608479997</v>
      </c>
      <c r="T13" s="2">
        <v>5473895.2675569998</v>
      </c>
    </row>
    <row r="14" spans="1:20" x14ac:dyDescent="0.25">
      <c r="A14" s="2" t="s">
        <v>51</v>
      </c>
      <c r="B14" s="2">
        <v>1127</v>
      </c>
      <c r="C14" s="2">
        <v>0.89985700000000002</v>
      </c>
      <c r="D14" s="5">
        <f t="shared" si="0"/>
        <v>1014.1388390000001</v>
      </c>
      <c r="E14" s="2">
        <v>4.3964000000000003E-2</v>
      </c>
      <c r="F14" s="5">
        <f t="shared" si="1"/>
        <v>49.547428000000004</v>
      </c>
      <c r="G14" s="2">
        <v>3.8140000000000001E-3</v>
      </c>
      <c r="H14" s="5">
        <f t="shared" si="2"/>
        <v>4.2983780000000005</v>
      </c>
      <c r="I14" s="2">
        <v>7.8120000000000004E-3</v>
      </c>
      <c r="J14" s="5">
        <f t="shared" si="3"/>
        <v>8.8041239999999998</v>
      </c>
      <c r="K14" s="2">
        <v>2.5642999999999999E-2</v>
      </c>
      <c r="L14" s="5">
        <f t="shared" si="4"/>
        <v>28.899660999999998</v>
      </c>
      <c r="M14" s="2">
        <v>1.891E-2</v>
      </c>
      <c r="N14" s="5">
        <f t="shared" si="5"/>
        <v>21.31157</v>
      </c>
      <c r="O14" s="2">
        <f t="shared" si="6"/>
        <v>0.10014299999999998</v>
      </c>
      <c r="S14" s="2">
        <v>5473893.3873079997</v>
      </c>
      <c r="T14" s="2">
        <v>5473893.4512440003</v>
      </c>
    </row>
    <row r="15" spans="1:20" x14ac:dyDescent="0.25">
      <c r="A15" s="2" t="s">
        <v>41</v>
      </c>
      <c r="B15" s="2">
        <v>1194</v>
      </c>
      <c r="C15" s="2">
        <v>0.92930299999999999</v>
      </c>
      <c r="D15" s="5">
        <f t="shared" si="0"/>
        <v>1109.5877820000001</v>
      </c>
      <c r="E15" s="2">
        <v>3.3779999999999998E-2</v>
      </c>
      <c r="F15" s="5">
        <f t="shared" si="1"/>
        <v>40.333320000000001</v>
      </c>
      <c r="G15" s="2">
        <v>1.6333E-2</v>
      </c>
      <c r="H15" s="5">
        <f t="shared" si="2"/>
        <v>19.501602000000002</v>
      </c>
      <c r="I15" s="2">
        <v>3.4129999999999998E-3</v>
      </c>
      <c r="J15" s="5">
        <f t="shared" si="3"/>
        <v>4.0751219999999995</v>
      </c>
      <c r="K15" s="2">
        <v>1.0598E-2</v>
      </c>
      <c r="L15" s="5">
        <f t="shared" si="4"/>
        <v>12.654012</v>
      </c>
      <c r="M15" s="2">
        <v>6.5729999999999998E-3</v>
      </c>
      <c r="N15" s="5">
        <f t="shared" si="5"/>
        <v>7.8481619999999994</v>
      </c>
      <c r="O15" s="2">
        <f t="shared" si="6"/>
        <v>7.069700000000001E-2</v>
      </c>
      <c r="S15" s="2">
        <v>5473892.1183930002</v>
      </c>
      <c r="T15" s="2">
        <v>5473892.1075290004</v>
      </c>
    </row>
    <row r="16" spans="1:20" x14ac:dyDescent="0.25">
      <c r="A16" s="2" t="s">
        <v>46</v>
      </c>
      <c r="B16" s="2">
        <v>1673</v>
      </c>
      <c r="C16" s="2">
        <v>0.85444500000000001</v>
      </c>
      <c r="D16" s="5">
        <f t="shared" si="0"/>
        <v>1429.4864850000001</v>
      </c>
      <c r="E16" s="2">
        <v>6.5569000000000002E-2</v>
      </c>
      <c r="F16" s="5">
        <f t="shared" si="1"/>
        <v>109.69693700000001</v>
      </c>
      <c r="G16" s="2">
        <v>6.8300000000000001E-4</v>
      </c>
      <c r="H16" s="5">
        <f t="shared" si="2"/>
        <v>1.1426590000000001</v>
      </c>
      <c r="I16" s="2">
        <v>4.3547000000000002E-2</v>
      </c>
      <c r="J16" s="5">
        <f t="shared" si="3"/>
        <v>72.85413100000001</v>
      </c>
      <c r="K16" s="2">
        <v>2.2381999999999999E-2</v>
      </c>
      <c r="L16" s="5">
        <f t="shared" si="4"/>
        <v>37.445085999999996</v>
      </c>
      <c r="M16" s="2">
        <v>1.3372999999999999E-2</v>
      </c>
      <c r="N16" s="5">
        <f t="shared" si="5"/>
        <v>22.373028999999999</v>
      </c>
      <c r="O16" s="2">
        <f t="shared" si="6"/>
        <v>0.14555499999999999</v>
      </c>
      <c r="S16" s="2">
        <v>5473906.4103089999</v>
      </c>
      <c r="T16" s="2">
        <v>5473906.537978</v>
      </c>
    </row>
    <row r="17" spans="1:20" x14ac:dyDescent="0.25">
      <c r="A17" s="2" t="s">
        <v>56</v>
      </c>
      <c r="B17" s="2">
        <v>899</v>
      </c>
      <c r="C17" s="2">
        <v>0.85618000000000005</v>
      </c>
      <c r="D17" s="5">
        <f t="shared" si="0"/>
        <v>769.70582000000002</v>
      </c>
      <c r="E17" s="2">
        <v>7.9519000000000006E-2</v>
      </c>
      <c r="F17" s="5">
        <f t="shared" si="1"/>
        <v>71.487581000000006</v>
      </c>
      <c r="G17" s="2">
        <v>2.3679999999999999E-3</v>
      </c>
      <c r="H17" s="5">
        <f t="shared" si="2"/>
        <v>2.1288320000000001</v>
      </c>
      <c r="I17" s="2">
        <v>1.482E-3</v>
      </c>
      <c r="J17" s="5">
        <f t="shared" si="3"/>
        <v>1.3323180000000001</v>
      </c>
      <c r="K17" s="2">
        <v>4.9107999999999999E-2</v>
      </c>
      <c r="L17" s="5">
        <f t="shared" si="4"/>
        <v>44.148091999999998</v>
      </c>
      <c r="M17" s="2">
        <v>1.1342E-2</v>
      </c>
      <c r="N17" s="5">
        <f t="shared" si="5"/>
        <v>10.196458</v>
      </c>
      <c r="O17" s="2">
        <f t="shared" si="6"/>
        <v>0.14381999999999995</v>
      </c>
      <c r="S17" s="2">
        <v>5473896.6216350002</v>
      </c>
      <c r="T17" s="2">
        <v>5473896.6007169997</v>
      </c>
    </row>
    <row r="18" spans="1:20" x14ac:dyDescent="0.25">
      <c r="A18" s="2" t="s">
        <v>43</v>
      </c>
      <c r="B18" s="2">
        <v>1634</v>
      </c>
      <c r="C18" s="2">
        <v>0.89288800000000001</v>
      </c>
      <c r="D18" s="5">
        <f t="shared" si="0"/>
        <v>1458.9789920000001</v>
      </c>
      <c r="E18" s="2">
        <v>4.2696999999999999E-2</v>
      </c>
      <c r="F18" s="5">
        <f t="shared" si="1"/>
        <v>69.766897999999998</v>
      </c>
      <c r="G18" s="2">
        <v>4.117E-3</v>
      </c>
      <c r="H18" s="5">
        <f t="shared" si="2"/>
        <v>6.7271780000000003</v>
      </c>
      <c r="I18" s="2">
        <v>2.3147000000000001E-2</v>
      </c>
      <c r="J18" s="5">
        <f t="shared" si="3"/>
        <v>37.822198</v>
      </c>
      <c r="K18" s="2">
        <v>2.4565E-2</v>
      </c>
      <c r="L18" s="5">
        <f t="shared" si="4"/>
        <v>40.139209999999999</v>
      </c>
      <c r="M18" s="2">
        <v>1.2586E-2</v>
      </c>
      <c r="N18" s="5">
        <f t="shared" si="5"/>
        <v>20.565524</v>
      </c>
      <c r="O18" s="2">
        <f t="shared" si="6"/>
        <v>0.10711199999999999</v>
      </c>
      <c r="S18" s="2">
        <v>5473892.8577100001</v>
      </c>
      <c r="T18" s="2">
        <v>5473892.8552249996</v>
      </c>
    </row>
    <row r="19" spans="1:20" x14ac:dyDescent="0.25">
      <c r="A19" s="2" t="s">
        <v>45</v>
      </c>
      <c r="B19" s="2">
        <v>4394</v>
      </c>
      <c r="C19" s="2">
        <v>0.79278599999999999</v>
      </c>
      <c r="D19" s="5">
        <f t="shared" si="0"/>
        <v>3483.5016839999998</v>
      </c>
      <c r="E19" s="2">
        <v>7.9501000000000002E-2</v>
      </c>
      <c r="F19" s="5">
        <f t="shared" si="1"/>
        <v>349.32739400000003</v>
      </c>
      <c r="G19" s="2">
        <v>1.709E-3</v>
      </c>
      <c r="H19" s="5">
        <f t="shared" si="2"/>
        <v>7.5093459999999999</v>
      </c>
      <c r="I19" s="2">
        <v>7.2815000000000005E-2</v>
      </c>
      <c r="J19" s="5">
        <f t="shared" si="3"/>
        <v>319.94911000000002</v>
      </c>
      <c r="K19" s="2">
        <v>3.9505999999999999E-2</v>
      </c>
      <c r="L19" s="5">
        <f t="shared" si="4"/>
        <v>173.58936399999999</v>
      </c>
      <c r="M19" s="2">
        <v>1.3683000000000001E-2</v>
      </c>
      <c r="N19" s="5">
        <f t="shared" si="5"/>
        <v>60.123102000000003</v>
      </c>
      <c r="O19" s="2">
        <f t="shared" si="6"/>
        <v>0.20721400000000001</v>
      </c>
      <c r="S19" s="2">
        <v>5473900.0860799998</v>
      </c>
      <c r="T19" s="2">
        <v>5473900.0856619999</v>
      </c>
    </row>
    <row r="20" spans="1:20" x14ac:dyDescent="0.25">
      <c r="A20" s="2" t="s">
        <v>48</v>
      </c>
      <c r="B20" s="2">
        <v>2684</v>
      </c>
      <c r="C20" s="2">
        <v>0.89793299999999998</v>
      </c>
      <c r="D20" s="5">
        <f t="shared" si="0"/>
        <v>2410.0521720000002</v>
      </c>
      <c r="E20" s="2">
        <v>3.7434000000000002E-2</v>
      </c>
      <c r="F20" s="5">
        <f t="shared" si="1"/>
        <v>100.47285600000001</v>
      </c>
      <c r="G20" s="2">
        <v>1.0949E-2</v>
      </c>
      <c r="H20" s="5">
        <f t="shared" si="2"/>
        <v>29.387116000000002</v>
      </c>
      <c r="I20" s="2">
        <v>8.9029999999999995E-3</v>
      </c>
      <c r="J20" s="5">
        <f t="shared" si="3"/>
        <v>23.895651999999998</v>
      </c>
      <c r="K20" s="2">
        <v>3.6028999999999999E-2</v>
      </c>
      <c r="L20" s="5">
        <f t="shared" si="4"/>
        <v>96.701836</v>
      </c>
      <c r="M20" s="2">
        <v>8.7519999999999994E-3</v>
      </c>
      <c r="N20" s="5">
        <f t="shared" si="5"/>
        <v>23.490367999999997</v>
      </c>
      <c r="O20" s="2">
        <f t="shared" si="6"/>
        <v>0.10206700000000002</v>
      </c>
      <c r="S20" s="2">
        <v>5473897.625705</v>
      </c>
      <c r="T20" s="2">
        <v>5473897.7799220001</v>
      </c>
    </row>
    <row r="21" spans="1:20" x14ac:dyDescent="0.25">
      <c r="A21" s="2" t="s">
        <v>62</v>
      </c>
      <c r="B21" s="2">
        <v>674</v>
      </c>
      <c r="C21" s="2">
        <v>0.89784900000000001</v>
      </c>
      <c r="D21" s="5">
        <f t="shared" si="0"/>
        <v>605.15022599999998</v>
      </c>
      <c r="E21" s="2">
        <v>4.4908999999999998E-2</v>
      </c>
      <c r="F21" s="5">
        <f t="shared" si="1"/>
        <v>30.268666</v>
      </c>
      <c r="G21" s="2">
        <v>3.6619999999999999E-3</v>
      </c>
      <c r="H21" s="5">
        <f t="shared" si="2"/>
        <v>2.468188</v>
      </c>
      <c r="I21" s="2">
        <v>1.0201E-2</v>
      </c>
      <c r="J21" s="5">
        <f t="shared" si="3"/>
        <v>6.8754739999999996</v>
      </c>
      <c r="K21" s="2">
        <v>3.9718000000000003E-2</v>
      </c>
      <c r="L21" s="5">
        <f t="shared" si="4"/>
        <v>26.769932000000001</v>
      </c>
      <c r="M21" s="2">
        <v>3.6610000000000002E-3</v>
      </c>
      <c r="N21" s="5">
        <f t="shared" si="5"/>
        <v>2.467514</v>
      </c>
      <c r="O21" s="2">
        <f t="shared" si="6"/>
        <v>0.10215099999999999</v>
      </c>
      <c r="S21" s="2">
        <v>5473890.4455650002</v>
      </c>
      <c r="T21" s="2">
        <v>5473890.5583760003</v>
      </c>
    </row>
    <row r="22" spans="1:20" x14ac:dyDescent="0.25">
      <c r="A22" s="2" t="s">
        <v>57</v>
      </c>
      <c r="B22" s="2">
        <v>640</v>
      </c>
      <c r="C22" s="2">
        <v>0.84252099999999996</v>
      </c>
      <c r="D22" s="5">
        <f t="shared" si="0"/>
        <v>539.21343999999999</v>
      </c>
      <c r="E22" s="2">
        <v>7.6590000000000005E-2</v>
      </c>
      <c r="F22" s="5">
        <f t="shared" si="1"/>
        <v>49.017600000000002</v>
      </c>
      <c r="G22" s="2">
        <v>3.9360000000000003E-3</v>
      </c>
      <c r="H22" s="5">
        <f t="shared" si="2"/>
        <v>2.5190400000000004</v>
      </c>
      <c r="I22" s="2">
        <v>2.656E-2</v>
      </c>
      <c r="J22" s="5">
        <f t="shared" si="3"/>
        <v>16.9984</v>
      </c>
      <c r="K22" s="2">
        <v>4.6265000000000001E-2</v>
      </c>
      <c r="L22" s="5">
        <f t="shared" si="4"/>
        <v>29.6096</v>
      </c>
      <c r="M22" s="2">
        <v>4.1279999999999997E-3</v>
      </c>
      <c r="N22" s="5">
        <f t="shared" si="5"/>
        <v>2.6419199999999998</v>
      </c>
      <c r="O22" s="2">
        <f t="shared" si="6"/>
        <v>0.15747900000000004</v>
      </c>
      <c r="S22" s="2">
        <v>5473894.7664409997</v>
      </c>
      <c r="T22" s="2">
        <v>5473894.8154750001</v>
      </c>
    </row>
    <row r="23" spans="1:20" x14ac:dyDescent="0.25">
      <c r="A23" s="2" t="s">
        <v>49</v>
      </c>
      <c r="B23" s="2">
        <v>1315</v>
      </c>
      <c r="C23" s="2">
        <v>0.90055799999999997</v>
      </c>
      <c r="D23" s="5">
        <f t="shared" si="0"/>
        <v>1184.23377</v>
      </c>
      <c r="E23" s="2">
        <v>5.7423000000000002E-2</v>
      </c>
      <c r="F23" s="5">
        <f t="shared" si="1"/>
        <v>75.511245000000002</v>
      </c>
      <c r="G23" s="2">
        <v>1.66E-4</v>
      </c>
      <c r="H23" s="5">
        <f t="shared" si="2"/>
        <v>0.21828999999999998</v>
      </c>
      <c r="I23" s="2">
        <v>7.0540000000000004E-3</v>
      </c>
      <c r="J23" s="5">
        <f t="shared" si="3"/>
        <v>9.2760100000000012</v>
      </c>
      <c r="K23" s="2">
        <v>2.8708999999999998E-2</v>
      </c>
      <c r="L23" s="5">
        <f t="shared" si="4"/>
        <v>37.752334999999995</v>
      </c>
      <c r="M23" s="2">
        <v>6.0899999999999999E-3</v>
      </c>
      <c r="N23" s="5">
        <f t="shared" si="5"/>
        <v>8.0083500000000001</v>
      </c>
      <c r="O23" s="2">
        <f t="shared" si="6"/>
        <v>9.944200000000003E-2</v>
      </c>
      <c r="S23" s="2">
        <v>5473895.7604040001</v>
      </c>
      <c r="T23" s="2">
        <v>5473895.7760429997</v>
      </c>
    </row>
    <row r="24" spans="1:20" x14ac:dyDescent="0.25">
      <c r="A24" s="2" t="s">
        <v>61</v>
      </c>
      <c r="B24" s="2">
        <v>5286</v>
      </c>
      <c r="C24" s="2">
        <v>0.58627600000000002</v>
      </c>
      <c r="D24" s="5">
        <f t="shared" si="0"/>
        <v>3099.054936</v>
      </c>
      <c r="E24" s="2">
        <v>0.285912</v>
      </c>
      <c r="F24" s="5">
        <f t="shared" si="1"/>
        <v>1511.3308320000001</v>
      </c>
      <c r="G24" s="2">
        <v>9.7400000000000004E-3</v>
      </c>
      <c r="H24" s="5">
        <f t="shared" si="2"/>
        <v>51.485640000000004</v>
      </c>
      <c r="I24" s="2">
        <v>4.9708000000000002E-2</v>
      </c>
      <c r="J24" s="5">
        <f t="shared" si="3"/>
        <v>262.75648799999999</v>
      </c>
      <c r="K24" s="2">
        <v>5.7083000000000002E-2</v>
      </c>
      <c r="L24" s="5">
        <f t="shared" si="4"/>
        <v>301.74073800000002</v>
      </c>
      <c r="M24" s="2">
        <v>1.128E-2</v>
      </c>
      <c r="N24" s="5">
        <f t="shared" si="5"/>
        <v>59.626080000000002</v>
      </c>
      <c r="O24" s="2">
        <f t="shared" si="6"/>
        <v>0.41372399999999998</v>
      </c>
      <c r="S24" s="2">
        <v>5070265.9154449999</v>
      </c>
      <c r="T24" s="2">
        <v>5070265.8598290002</v>
      </c>
    </row>
    <row r="25" spans="1:20" x14ac:dyDescent="0.25">
      <c r="A25" s="2" t="s">
        <v>38</v>
      </c>
      <c r="B25" s="2">
        <v>1847</v>
      </c>
      <c r="C25" s="2">
        <v>0.89370400000000005</v>
      </c>
      <c r="D25" s="5">
        <f t="shared" si="0"/>
        <v>1650.671288</v>
      </c>
      <c r="E25" s="2">
        <v>3.0623000000000001E-2</v>
      </c>
      <c r="F25" s="5">
        <f t="shared" si="1"/>
        <v>56.560681000000002</v>
      </c>
      <c r="G25" s="2">
        <v>4.5139999999999998E-3</v>
      </c>
      <c r="H25" s="5">
        <f t="shared" si="2"/>
        <v>8.337358</v>
      </c>
      <c r="I25" s="2">
        <v>1.1168000000000001E-2</v>
      </c>
      <c r="J25" s="5">
        <f t="shared" si="3"/>
        <v>20.627296000000001</v>
      </c>
      <c r="K25" s="2">
        <v>4.5686999999999998E-2</v>
      </c>
      <c r="L25" s="5">
        <f t="shared" si="4"/>
        <v>84.383888999999996</v>
      </c>
      <c r="M25" s="2">
        <v>1.4304000000000001E-2</v>
      </c>
      <c r="N25" s="5">
        <f t="shared" si="5"/>
        <v>26.419488000000001</v>
      </c>
      <c r="O25" s="2">
        <f t="shared" si="6"/>
        <v>0.10629599999999995</v>
      </c>
      <c r="S25" s="2">
        <v>5473898.0791570004</v>
      </c>
      <c r="T25" s="2">
        <v>5473898.1031630002</v>
      </c>
    </row>
    <row r="26" spans="1:20" x14ac:dyDescent="0.25">
      <c r="A26" s="2" t="s">
        <v>53</v>
      </c>
      <c r="B26" s="2">
        <v>2412</v>
      </c>
      <c r="C26" s="2">
        <v>0.83497699999999997</v>
      </c>
      <c r="D26" s="5">
        <f t="shared" si="0"/>
        <v>2013.964524</v>
      </c>
      <c r="E26" s="2">
        <v>7.9130000000000006E-2</v>
      </c>
      <c r="F26" s="5">
        <f t="shared" si="1"/>
        <v>190.86156000000003</v>
      </c>
      <c r="G26" s="2">
        <v>0</v>
      </c>
      <c r="H26" s="5">
        <f t="shared" si="2"/>
        <v>0</v>
      </c>
      <c r="I26" s="2">
        <v>2.1170999999999999E-2</v>
      </c>
      <c r="J26" s="5">
        <f t="shared" si="3"/>
        <v>51.064451999999996</v>
      </c>
      <c r="K26" s="2">
        <v>5.4537000000000002E-2</v>
      </c>
      <c r="L26" s="5">
        <f t="shared" si="4"/>
        <v>131.54324400000002</v>
      </c>
      <c r="M26" s="2">
        <v>1.0185E-2</v>
      </c>
      <c r="N26" s="5">
        <f t="shared" si="5"/>
        <v>24.566219999999998</v>
      </c>
      <c r="O26" s="2">
        <f t="shared" si="6"/>
        <v>0.16502300000000003</v>
      </c>
      <c r="S26" s="2">
        <v>5473897.3998050001</v>
      </c>
      <c r="T26" s="2">
        <v>5473897.5701789996</v>
      </c>
    </row>
    <row r="27" spans="1:20" x14ac:dyDescent="0.25">
      <c r="A27" s="2" t="s">
        <v>40</v>
      </c>
      <c r="B27" s="2">
        <v>1385</v>
      </c>
      <c r="C27" s="2">
        <v>0.92639899999999997</v>
      </c>
      <c r="D27" s="5">
        <f t="shared" si="0"/>
        <v>1283.0626150000001</v>
      </c>
      <c r="E27" s="2">
        <v>3.6442000000000002E-2</v>
      </c>
      <c r="F27" s="5">
        <f t="shared" si="1"/>
        <v>50.472170000000006</v>
      </c>
      <c r="G27" s="2">
        <v>3.179E-3</v>
      </c>
      <c r="H27" s="5">
        <f t="shared" si="2"/>
        <v>4.4029150000000001</v>
      </c>
      <c r="I27" s="2">
        <v>4.5059999999999996E-3</v>
      </c>
      <c r="J27" s="5">
        <f t="shared" si="3"/>
        <v>6.2408099999999997</v>
      </c>
      <c r="K27" s="2">
        <v>2.1302000000000001E-2</v>
      </c>
      <c r="L27" s="5">
        <f t="shared" si="4"/>
        <v>29.503270000000001</v>
      </c>
      <c r="M27" s="2">
        <v>8.1709999999999994E-3</v>
      </c>
      <c r="N27" s="5">
        <f t="shared" si="5"/>
        <v>11.316834999999999</v>
      </c>
      <c r="O27" s="2">
        <f t="shared" si="6"/>
        <v>7.3601000000000028E-2</v>
      </c>
      <c r="S27" s="2">
        <v>5473893.0977210002</v>
      </c>
      <c r="T27" s="2">
        <v>5473893.1706259996</v>
      </c>
    </row>
    <row r="28" spans="1:20" x14ac:dyDescent="0.25">
      <c r="A28" s="2" t="s">
        <v>58</v>
      </c>
      <c r="B28" s="2">
        <v>1595</v>
      </c>
      <c r="C28" s="2">
        <v>0.89832100000000004</v>
      </c>
      <c r="D28" s="5">
        <f t="shared" si="0"/>
        <v>1432.821995</v>
      </c>
      <c r="E28" s="2">
        <v>5.8402999999999997E-2</v>
      </c>
      <c r="F28" s="5">
        <f t="shared" si="1"/>
        <v>93.152784999999994</v>
      </c>
      <c r="G28" s="2">
        <v>3.9830000000000004E-3</v>
      </c>
      <c r="H28" s="5">
        <f t="shared" si="2"/>
        <v>6.3528850000000006</v>
      </c>
      <c r="I28" s="2">
        <v>5.391E-3</v>
      </c>
      <c r="J28" s="5">
        <f t="shared" si="3"/>
        <v>8.5986449999999994</v>
      </c>
      <c r="K28" s="2">
        <v>3.0668000000000001E-2</v>
      </c>
      <c r="L28" s="5">
        <f t="shared" si="4"/>
        <v>48.915460000000003</v>
      </c>
      <c r="M28" s="2">
        <v>3.2339999999999999E-3</v>
      </c>
      <c r="N28" s="5">
        <f t="shared" si="5"/>
        <v>5.1582299999999996</v>
      </c>
      <c r="O28" s="2">
        <f t="shared" si="6"/>
        <v>0.10167899999999996</v>
      </c>
      <c r="S28" s="2">
        <v>5473887.211131</v>
      </c>
      <c r="T28" s="2">
        <v>5473887.8906030003</v>
      </c>
    </row>
    <row r="29" spans="1:20" x14ac:dyDescent="0.25">
      <c r="A29" s="2" t="s">
        <v>42</v>
      </c>
      <c r="B29" s="2">
        <v>1461</v>
      </c>
      <c r="C29" s="2">
        <v>0.90569699999999997</v>
      </c>
      <c r="D29" s="5">
        <f t="shared" si="0"/>
        <v>1323.223317</v>
      </c>
      <c r="E29" s="2">
        <v>4.1562000000000002E-2</v>
      </c>
      <c r="F29" s="5">
        <f t="shared" si="1"/>
        <v>60.722082</v>
      </c>
      <c r="G29" s="2">
        <v>1.2066E-2</v>
      </c>
      <c r="H29" s="5">
        <f t="shared" si="2"/>
        <v>17.628426000000001</v>
      </c>
      <c r="I29" s="2">
        <v>7.0520000000000001E-3</v>
      </c>
      <c r="J29" s="5">
        <f t="shared" si="3"/>
        <v>10.302972</v>
      </c>
      <c r="K29" s="2">
        <v>9.1350000000000008E-3</v>
      </c>
      <c r="L29" s="5">
        <f t="shared" si="4"/>
        <v>13.346235000000002</v>
      </c>
      <c r="M29" s="2">
        <v>2.4486999999999998E-2</v>
      </c>
      <c r="N29" s="5">
        <f t="shared" si="5"/>
        <v>35.775506999999998</v>
      </c>
      <c r="O29" s="2">
        <f t="shared" si="6"/>
        <v>9.4303000000000026E-2</v>
      </c>
      <c r="S29" s="2">
        <v>5473891.4250130001</v>
      </c>
      <c r="T29" s="2">
        <v>5473891.5456379997</v>
      </c>
    </row>
    <row r="30" spans="1:20" x14ac:dyDescent="0.25">
      <c r="A30" s="2" t="s">
        <v>37</v>
      </c>
      <c r="B30" s="2">
        <v>435</v>
      </c>
      <c r="C30" s="2">
        <v>0.95529299999999995</v>
      </c>
      <c r="D30" s="5">
        <f t="shared" si="0"/>
        <v>415.55245499999995</v>
      </c>
      <c r="E30" s="2">
        <v>1.474E-2</v>
      </c>
      <c r="F30" s="5">
        <f t="shared" si="1"/>
        <v>6.4119000000000002</v>
      </c>
      <c r="G30" s="2">
        <v>2.9659999999999999E-3</v>
      </c>
      <c r="H30" s="5">
        <f t="shared" si="2"/>
        <v>1.2902099999999999</v>
      </c>
      <c r="I30" s="2">
        <v>9.1399999999999999E-4</v>
      </c>
      <c r="J30" s="5">
        <f t="shared" si="3"/>
        <v>0.39759</v>
      </c>
      <c r="K30" s="2">
        <v>9.4289999999999999E-3</v>
      </c>
      <c r="L30" s="5">
        <f t="shared" si="4"/>
        <v>4.1016149999999998</v>
      </c>
      <c r="M30" s="2">
        <v>1.6657999999999999E-2</v>
      </c>
      <c r="N30" s="5">
        <f t="shared" si="5"/>
        <v>7.2462299999999997</v>
      </c>
      <c r="O30" s="2">
        <f t="shared" si="6"/>
        <v>4.4707000000000052E-2</v>
      </c>
      <c r="S30" s="2">
        <v>5473893.2507649995</v>
      </c>
      <c r="T30" s="2">
        <v>5473893.1916540004</v>
      </c>
    </row>
    <row r="31" spans="1:20" x14ac:dyDescent="0.25">
      <c r="D31" s="5"/>
      <c r="F31" s="5"/>
      <c r="H31" s="5"/>
      <c r="J31" s="5"/>
      <c r="L31" s="5"/>
      <c r="N31" s="5"/>
    </row>
    <row r="32" spans="1:20" s="1" customFormat="1" x14ac:dyDescent="0.25">
      <c r="A32" s="1" t="s">
        <v>11</v>
      </c>
      <c r="B32" s="1">
        <f>SUM(B3:B30)</f>
        <v>39217</v>
      </c>
      <c r="C32" s="1">
        <f>D32/B32</f>
        <v>0.83692815256138897</v>
      </c>
      <c r="D32" s="4">
        <f>SUM(D3:D30)</f>
        <v>32821.811358999992</v>
      </c>
      <c r="E32" s="1">
        <f>F32/B32</f>
        <v>8.6359913838386412E-2</v>
      </c>
      <c r="F32" s="4">
        <f>SUM(F3:F30)</f>
        <v>3386.7767409999997</v>
      </c>
      <c r="G32" s="1">
        <f>H32/B32</f>
        <v>5.2076859270214449E-3</v>
      </c>
      <c r="H32" s="4">
        <f>SUM(H3:H30)</f>
        <v>204.22981900000002</v>
      </c>
      <c r="I32" s="1">
        <f>J32/B32</f>
        <v>2.4580826962796749E-2</v>
      </c>
      <c r="J32" s="4">
        <f>SUM(J3:J30)</f>
        <v>963.98629100000005</v>
      </c>
      <c r="K32" s="1">
        <f>L32/B32</f>
        <v>3.5937761633985259E-2</v>
      </c>
      <c r="L32" s="4">
        <f>SUM(L3:L30)</f>
        <v>1409.3711979999998</v>
      </c>
      <c r="M32" s="1">
        <f>N32/B32</f>
        <v>1.0985407119361502E-2</v>
      </c>
      <c r="N32" s="4">
        <f>SUM(N3:N30)</f>
        <v>430.81471100000005</v>
      </c>
      <c r="O32" s="1">
        <f>E32+G32+I32+K32+M32</f>
        <v>0.16307159548155137</v>
      </c>
    </row>
  </sheetData>
  <sortState ref="A3:T30">
    <sortCondition ref="A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80" zoomScaleNormal="80" workbookViewId="0">
      <selection activeCell="A43" sqref="A43"/>
    </sheetView>
  </sheetViews>
  <sheetFormatPr defaultColWidth="24.5703125" defaultRowHeight="15" x14ac:dyDescent="0.25"/>
  <cols>
    <col min="1" max="1" width="43.28515625" bestFit="1" customWidth="1"/>
  </cols>
  <sheetData>
    <row r="1" spans="1:14" x14ac:dyDescent="0.25">
      <c r="A1" t="s">
        <v>2</v>
      </c>
      <c r="B1" t="s">
        <v>3</v>
      </c>
      <c r="C1" t="s">
        <v>4</v>
      </c>
      <c r="D1" t="s">
        <v>13</v>
      </c>
      <c r="E1" t="s">
        <v>5</v>
      </c>
      <c r="F1" t="s">
        <v>14</v>
      </c>
      <c r="G1" t="s">
        <v>6</v>
      </c>
      <c r="H1" t="s">
        <v>15</v>
      </c>
      <c r="I1" t="s">
        <v>7</v>
      </c>
      <c r="J1" t="s">
        <v>19</v>
      </c>
      <c r="K1" t="s">
        <v>8</v>
      </c>
      <c r="L1" t="s">
        <v>20</v>
      </c>
      <c r="M1" t="s">
        <v>9</v>
      </c>
      <c r="N1" t="s">
        <v>21</v>
      </c>
    </row>
    <row r="2" spans="1:14" x14ac:dyDescent="0.25">
      <c r="A2" t="s">
        <v>60</v>
      </c>
      <c r="B2">
        <v>4992</v>
      </c>
      <c r="C2">
        <v>0.77092799999999995</v>
      </c>
      <c r="D2" s="3">
        <f t="shared" ref="D2:D29" si="0">B2*C2</f>
        <v>3848.4725759999997</v>
      </c>
      <c r="E2">
        <v>0.13872000000000001</v>
      </c>
      <c r="F2" s="3">
        <f t="shared" ref="F2:F29" si="1">B2*E2</f>
        <v>692.49024000000009</v>
      </c>
      <c r="G2">
        <v>4.4860000000000004E-3</v>
      </c>
      <c r="H2" s="3">
        <f t="shared" ref="H2:H29" si="2">B2*G2</f>
        <v>22.394112000000003</v>
      </c>
      <c r="I2">
        <v>3.1682000000000002E-2</v>
      </c>
      <c r="J2" s="3">
        <f t="shared" ref="J2:J29" si="3">B2*I2</f>
        <v>158.156544</v>
      </c>
      <c r="K2">
        <v>4.6945000000000001E-2</v>
      </c>
      <c r="L2" s="3">
        <f t="shared" ref="L2:L29" si="4">B2*K2</f>
        <v>234.34944000000002</v>
      </c>
      <c r="M2">
        <v>7.2389999999999998E-3</v>
      </c>
      <c r="N2" s="3">
        <f t="shared" ref="N2:N29" si="5">B2*M2</f>
        <v>36.137087999999999</v>
      </c>
    </row>
    <row r="3" spans="1:14" x14ac:dyDescent="0.25">
      <c r="A3" t="s">
        <v>47</v>
      </c>
      <c r="B3">
        <v>799</v>
      </c>
      <c r="C3">
        <v>0.90579699999999996</v>
      </c>
      <c r="D3" s="3">
        <f t="shared" si="0"/>
        <v>723.73180300000001</v>
      </c>
      <c r="E3">
        <v>4.7865999999999999E-2</v>
      </c>
      <c r="F3" s="3">
        <f t="shared" si="1"/>
        <v>38.244934000000001</v>
      </c>
      <c r="G3">
        <v>0</v>
      </c>
      <c r="H3" s="3">
        <f t="shared" si="2"/>
        <v>0</v>
      </c>
      <c r="I3">
        <v>2.5399000000000001E-2</v>
      </c>
      <c r="J3" s="3">
        <f t="shared" si="3"/>
        <v>20.293801000000002</v>
      </c>
      <c r="K3">
        <v>1.9972E-2</v>
      </c>
      <c r="L3" s="3">
        <f t="shared" si="4"/>
        <v>15.957628</v>
      </c>
      <c r="M3">
        <v>9.6599999999999995E-4</v>
      </c>
      <c r="N3" s="3">
        <f t="shared" si="5"/>
        <v>0.77183399999999991</v>
      </c>
    </row>
    <row r="4" spans="1:14" x14ac:dyDescent="0.25">
      <c r="A4" t="s">
        <v>59</v>
      </c>
      <c r="B4">
        <v>1055</v>
      </c>
      <c r="C4">
        <v>0.84377899999999995</v>
      </c>
      <c r="D4" s="3">
        <f t="shared" si="0"/>
        <v>890.18684499999995</v>
      </c>
      <c r="E4">
        <v>7.8598000000000001E-2</v>
      </c>
      <c r="F4" s="3">
        <f t="shared" si="1"/>
        <v>82.92089</v>
      </c>
      <c r="G4">
        <v>1.017E-2</v>
      </c>
      <c r="H4" s="3">
        <f t="shared" si="2"/>
        <v>10.72935</v>
      </c>
      <c r="I4">
        <v>1.0485E-2</v>
      </c>
      <c r="J4" s="3">
        <f t="shared" si="3"/>
        <v>11.061674999999999</v>
      </c>
      <c r="K4">
        <v>4.9133999999999997E-2</v>
      </c>
      <c r="L4" s="3">
        <f t="shared" si="4"/>
        <v>51.836369999999995</v>
      </c>
      <c r="M4">
        <v>7.8329999999999997E-3</v>
      </c>
      <c r="N4" s="3">
        <f t="shared" si="5"/>
        <v>8.2638149999999992</v>
      </c>
    </row>
    <row r="5" spans="1:14" x14ac:dyDescent="0.25">
      <c r="A5" t="s">
        <v>50</v>
      </c>
      <c r="B5">
        <v>2218</v>
      </c>
      <c r="C5">
        <v>0.87092999999999998</v>
      </c>
      <c r="D5" s="3">
        <f t="shared" si="0"/>
        <v>1931.7227399999999</v>
      </c>
      <c r="E5">
        <v>6.9499000000000005E-2</v>
      </c>
      <c r="F5" s="3">
        <f t="shared" si="1"/>
        <v>154.14878200000001</v>
      </c>
      <c r="G5">
        <v>4.0330000000000001E-3</v>
      </c>
      <c r="H5" s="3">
        <f t="shared" si="2"/>
        <v>8.9451940000000008</v>
      </c>
      <c r="I5">
        <v>1.5089999999999999E-3</v>
      </c>
      <c r="J5" s="3">
        <f t="shared" si="3"/>
        <v>3.346962</v>
      </c>
      <c r="K5">
        <v>5.3718000000000002E-2</v>
      </c>
      <c r="L5" s="3">
        <f t="shared" si="4"/>
        <v>119.146524</v>
      </c>
      <c r="M5">
        <v>3.1100000000000002E-4</v>
      </c>
      <c r="N5" s="3">
        <f t="shared" si="5"/>
        <v>0.68979800000000002</v>
      </c>
    </row>
    <row r="6" spans="1:14" x14ac:dyDescent="0.25">
      <c r="A6" t="s">
        <v>35</v>
      </c>
      <c r="B6">
        <v>1754</v>
      </c>
      <c r="C6">
        <v>0.93979400000000002</v>
      </c>
      <c r="D6" s="3">
        <f t="shared" si="0"/>
        <v>1648.398676</v>
      </c>
      <c r="E6">
        <v>3.0124999999999999E-2</v>
      </c>
      <c r="F6" s="3">
        <f t="shared" si="1"/>
        <v>52.83925</v>
      </c>
      <c r="G6">
        <v>1.0020000000000001E-3</v>
      </c>
      <c r="H6" s="3">
        <f t="shared" si="2"/>
        <v>1.7575080000000001</v>
      </c>
      <c r="I6">
        <v>1.4970000000000001E-3</v>
      </c>
      <c r="J6" s="3">
        <f t="shared" si="3"/>
        <v>2.6257380000000001</v>
      </c>
      <c r="K6">
        <v>1.5259E-2</v>
      </c>
      <c r="L6" s="3">
        <f t="shared" si="4"/>
        <v>26.764285999999998</v>
      </c>
      <c r="M6">
        <v>1.2323000000000001E-2</v>
      </c>
      <c r="N6" s="3">
        <f t="shared" si="5"/>
        <v>21.614542</v>
      </c>
    </row>
    <row r="7" spans="1:14" x14ac:dyDescent="0.25">
      <c r="A7" t="s">
        <v>55</v>
      </c>
      <c r="B7">
        <v>3921</v>
      </c>
      <c r="C7">
        <v>0.90469299999999997</v>
      </c>
      <c r="D7" s="3">
        <f t="shared" si="0"/>
        <v>3547.3012530000001</v>
      </c>
      <c r="E7">
        <v>6.2328000000000001E-2</v>
      </c>
      <c r="F7" s="3">
        <f t="shared" si="1"/>
        <v>244.38808800000001</v>
      </c>
      <c r="G7">
        <v>4.8630000000000001E-3</v>
      </c>
      <c r="H7" s="3">
        <f t="shared" si="2"/>
        <v>19.067823000000001</v>
      </c>
      <c r="I7">
        <v>3.4859999999999999E-3</v>
      </c>
      <c r="J7" s="3">
        <f t="shared" si="3"/>
        <v>13.668606</v>
      </c>
      <c r="K7">
        <v>1.3488999999999999E-2</v>
      </c>
      <c r="L7" s="3">
        <f t="shared" si="4"/>
        <v>52.890369</v>
      </c>
      <c r="M7">
        <v>1.1140000000000001E-2</v>
      </c>
      <c r="N7" s="3">
        <f t="shared" si="5"/>
        <v>43.679940000000002</v>
      </c>
    </row>
    <row r="8" spans="1:14" x14ac:dyDescent="0.25">
      <c r="A8" t="s">
        <v>54</v>
      </c>
      <c r="B8">
        <v>4915</v>
      </c>
      <c r="C8">
        <v>0.89568400000000004</v>
      </c>
      <c r="D8" s="3">
        <f t="shared" si="0"/>
        <v>4402.2868600000002</v>
      </c>
      <c r="E8">
        <v>4.0163999999999998E-2</v>
      </c>
      <c r="F8" s="3">
        <f t="shared" si="1"/>
        <v>197.40606</v>
      </c>
      <c r="G8">
        <v>8.8299999999999993E-3</v>
      </c>
      <c r="H8" s="3">
        <f t="shared" si="2"/>
        <v>43.399449999999995</v>
      </c>
      <c r="I8">
        <v>8.0000000000000002E-3</v>
      </c>
      <c r="J8" s="3">
        <f t="shared" si="3"/>
        <v>39.32</v>
      </c>
      <c r="K8">
        <v>3.4019000000000001E-2</v>
      </c>
      <c r="L8" s="3">
        <f t="shared" si="4"/>
        <v>167.203385</v>
      </c>
      <c r="M8">
        <v>1.3304E-2</v>
      </c>
      <c r="N8" s="3">
        <f t="shared" si="5"/>
        <v>65.389160000000004</v>
      </c>
    </row>
    <row r="9" spans="1:14" x14ac:dyDescent="0.25">
      <c r="A9" t="s">
        <v>44</v>
      </c>
      <c r="B9">
        <v>2365</v>
      </c>
      <c r="C9">
        <v>0.87623099999999998</v>
      </c>
      <c r="D9" s="3">
        <f t="shared" si="0"/>
        <v>2072.2863149999998</v>
      </c>
      <c r="E9">
        <v>2.2228999999999999E-2</v>
      </c>
      <c r="F9" s="3">
        <f t="shared" si="1"/>
        <v>52.571584999999999</v>
      </c>
      <c r="G9">
        <v>8.0999999999999996E-4</v>
      </c>
      <c r="H9" s="3">
        <f t="shared" si="2"/>
        <v>1.9156499999999999</v>
      </c>
      <c r="I9">
        <v>3.7637999999999998E-2</v>
      </c>
      <c r="J9" s="3">
        <f t="shared" si="3"/>
        <v>89.013869999999997</v>
      </c>
      <c r="K9">
        <v>5.4450999999999999E-2</v>
      </c>
      <c r="L9" s="3">
        <f t="shared" si="4"/>
        <v>128.77661499999999</v>
      </c>
      <c r="M9">
        <v>8.6409999999999994E-3</v>
      </c>
      <c r="N9" s="3">
        <f t="shared" si="5"/>
        <v>20.435964999999999</v>
      </c>
    </row>
    <row r="10" spans="1:14" x14ac:dyDescent="0.25">
      <c r="A10" t="s">
        <v>36</v>
      </c>
      <c r="B10">
        <v>1096</v>
      </c>
      <c r="C10">
        <v>0.92391400000000001</v>
      </c>
      <c r="D10" s="3">
        <f t="shared" si="0"/>
        <v>1012.609744</v>
      </c>
      <c r="E10">
        <v>4.5982000000000002E-2</v>
      </c>
      <c r="F10" s="3">
        <f t="shared" si="1"/>
        <v>50.396272000000003</v>
      </c>
      <c r="G10">
        <v>3.993E-3</v>
      </c>
      <c r="H10" s="3">
        <f t="shared" si="2"/>
        <v>4.376328</v>
      </c>
      <c r="I10">
        <v>2.8080000000000002E-3</v>
      </c>
      <c r="J10" s="3">
        <f t="shared" si="3"/>
        <v>3.0775680000000003</v>
      </c>
      <c r="K10">
        <v>1.4259000000000001E-2</v>
      </c>
      <c r="L10" s="3">
        <f t="shared" si="4"/>
        <v>15.627864000000001</v>
      </c>
      <c r="M10">
        <v>9.044E-3</v>
      </c>
      <c r="N10" s="3">
        <f t="shared" si="5"/>
        <v>9.9122240000000001</v>
      </c>
    </row>
    <row r="11" spans="1:14" x14ac:dyDescent="0.25">
      <c r="A11" t="s">
        <v>39</v>
      </c>
      <c r="B11">
        <v>5257</v>
      </c>
      <c r="C11">
        <v>0.90883100000000006</v>
      </c>
      <c r="D11" s="3">
        <f t="shared" si="0"/>
        <v>4777.7245670000002</v>
      </c>
      <c r="E11">
        <v>2.9572999999999999E-2</v>
      </c>
      <c r="F11" s="3">
        <f t="shared" si="1"/>
        <v>155.465261</v>
      </c>
      <c r="G11">
        <v>2.6670000000000001E-3</v>
      </c>
      <c r="H11" s="3">
        <f t="shared" si="2"/>
        <v>14.020419</v>
      </c>
      <c r="I11">
        <v>9.953E-3</v>
      </c>
      <c r="J11" s="3">
        <f t="shared" si="3"/>
        <v>52.322921000000001</v>
      </c>
      <c r="K11">
        <v>3.8234999999999998E-2</v>
      </c>
      <c r="L11" s="3">
        <f t="shared" si="4"/>
        <v>201.001395</v>
      </c>
      <c r="M11">
        <v>1.0741000000000001E-2</v>
      </c>
      <c r="N11" s="3">
        <f t="shared" si="5"/>
        <v>56.465437000000001</v>
      </c>
    </row>
    <row r="12" spans="1:14" x14ac:dyDescent="0.25">
      <c r="A12" t="s">
        <v>52</v>
      </c>
      <c r="B12">
        <v>5058</v>
      </c>
      <c r="C12">
        <v>0.91241300000000003</v>
      </c>
      <c r="D12" s="3">
        <f t="shared" si="0"/>
        <v>4614.9849540000005</v>
      </c>
      <c r="E12">
        <v>4.5494E-2</v>
      </c>
      <c r="F12" s="3">
        <f t="shared" si="1"/>
        <v>230.10865200000001</v>
      </c>
      <c r="G12">
        <v>3.5630000000000002E-3</v>
      </c>
      <c r="H12" s="3">
        <f t="shared" si="2"/>
        <v>18.021654000000002</v>
      </c>
      <c r="I12">
        <v>9.3559999999999997E-3</v>
      </c>
      <c r="J12" s="3">
        <f t="shared" si="3"/>
        <v>47.322648000000001</v>
      </c>
      <c r="K12">
        <v>2.102E-2</v>
      </c>
      <c r="L12" s="3">
        <f t="shared" si="4"/>
        <v>106.31916</v>
      </c>
      <c r="M12">
        <v>8.1530000000000005E-3</v>
      </c>
      <c r="N12" s="3">
        <f t="shared" si="5"/>
        <v>41.237874000000005</v>
      </c>
    </row>
    <row r="13" spans="1:14" x14ac:dyDescent="0.25">
      <c r="A13" t="s">
        <v>51</v>
      </c>
      <c r="B13">
        <v>3841</v>
      </c>
      <c r="C13">
        <v>0.91190800000000005</v>
      </c>
      <c r="D13" s="3">
        <f t="shared" si="0"/>
        <v>3502.6386280000002</v>
      </c>
      <c r="E13">
        <v>3.9080999999999998E-2</v>
      </c>
      <c r="F13" s="3">
        <f t="shared" si="1"/>
        <v>150.11012099999999</v>
      </c>
      <c r="G13">
        <v>3.5799999999999998E-3</v>
      </c>
      <c r="H13" s="3">
        <f t="shared" si="2"/>
        <v>13.750779999999999</v>
      </c>
      <c r="I13">
        <v>7.2030000000000002E-3</v>
      </c>
      <c r="J13" s="3">
        <f t="shared" si="3"/>
        <v>27.666723000000001</v>
      </c>
      <c r="K13">
        <v>2.0895E-2</v>
      </c>
      <c r="L13" s="3">
        <f t="shared" si="4"/>
        <v>80.257694999999998</v>
      </c>
      <c r="M13">
        <v>1.7332E-2</v>
      </c>
      <c r="N13" s="3">
        <f t="shared" si="5"/>
        <v>66.572212000000007</v>
      </c>
    </row>
    <row r="14" spans="1:14" x14ac:dyDescent="0.25">
      <c r="A14" t="s">
        <v>41</v>
      </c>
      <c r="B14">
        <v>4578</v>
      </c>
      <c r="C14">
        <v>0.89258099999999996</v>
      </c>
      <c r="D14" s="3">
        <f t="shared" si="0"/>
        <v>4086.2358179999997</v>
      </c>
      <c r="E14">
        <v>7.4535000000000004E-2</v>
      </c>
      <c r="F14" s="3">
        <f t="shared" si="1"/>
        <v>341.22122999999999</v>
      </c>
      <c r="G14">
        <v>1.2192E-2</v>
      </c>
      <c r="H14" s="3">
        <f t="shared" si="2"/>
        <v>55.814976000000001</v>
      </c>
      <c r="I14">
        <v>3.8909999999999999E-3</v>
      </c>
      <c r="J14" s="3">
        <f t="shared" si="3"/>
        <v>17.812998</v>
      </c>
      <c r="K14">
        <v>1.1398999999999999E-2</v>
      </c>
      <c r="L14" s="3">
        <f t="shared" si="4"/>
        <v>52.184621999999997</v>
      </c>
      <c r="M14">
        <v>5.4010000000000004E-3</v>
      </c>
      <c r="N14" s="3">
        <f t="shared" si="5"/>
        <v>24.725778000000002</v>
      </c>
    </row>
    <row r="15" spans="1:14" x14ac:dyDescent="0.25">
      <c r="A15" t="s">
        <v>46</v>
      </c>
      <c r="B15">
        <v>5698</v>
      </c>
      <c r="C15">
        <v>0.87127600000000005</v>
      </c>
      <c r="D15" s="3">
        <f t="shared" si="0"/>
        <v>4964.5306479999999</v>
      </c>
      <c r="E15">
        <v>5.9410999999999999E-2</v>
      </c>
      <c r="F15" s="3">
        <f t="shared" si="1"/>
        <v>338.52387799999997</v>
      </c>
      <c r="G15">
        <v>7.3200000000000001E-4</v>
      </c>
      <c r="H15" s="3">
        <f t="shared" si="2"/>
        <v>4.1709360000000002</v>
      </c>
      <c r="I15">
        <v>3.6310000000000002E-2</v>
      </c>
      <c r="J15" s="3">
        <f t="shared" si="3"/>
        <v>206.89438000000001</v>
      </c>
      <c r="K15">
        <v>2.1426000000000001E-2</v>
      </c>
      <c r="L15" s="3">
        <f t="shared" si="4"/>
        <v>122.08534800000001</v>
      </c>
      <c r="M15">
        <v>1.0846E-2</v>
      </c>
      <c r="N15" s="3">
        <f t="shared" si="5"/>
        <v>61.800508000000001</v>
      </c>
    </row>
    <row r="16" spans="1:14" x14ac:dyDescent="0.25">
      <c r="A16" t="s">
        <v>56</v>
      </c>
      <c r="B16">
        <v>3484</v>
      </c>
      <c r="C16">
        <v>0.87507000000000001</v>
      </c>
      <c r="D16" s="3">
        <f t="shared" si="0"/>
        <v>3048.74388</v>
      </c>
      <c r="E16">
        <v>6.9540000000000005E-2</v>
      </c>
      <c r="F16" s="3">
        <f t="shared" si="1"/>
        <v>242.27736000000002</v>
      </c>
      <c r="G16">
        <v>1.8400000000000001E-3</v>
      </c>
      <c r="H16" s="3">
        <f t="shared" si="2"/>
        <v>6.4105600000000003</v>
      </c>
      <c r="I16">
        <v>5.646E-3</v>
      </c>
      <c r="J16" s="3">
        <f t="shared" si="3"/>
        <v>19.670663999999999</v>
      </c>
      <c r="K16">
        <v>3.7780000000000001E-2</v>
      </c>
      <c r="L16" s="3">
        <f t="shared" si="4"/>
        <v>131.62551999999999</v>
      </c>
      <c r="M16">
        <v>1.0125E-2</v>
      </c>
      <c r="N16" s="3">
        <f t="shared" si="5"/>
        <v>35.275500000000001</v>
      </c>
    </row>
    <row r="17" spans="1:14" x14ac:dyDescent="0.25">
      <c r="A17" t="s">
        <v>43</v>
      </c>
      <c r="B17">
        <v>5106</v>
      </c>
      <c r="C17">
        <v>0.89306200000000002</v>
      </c>
      <c r="D17" s="3">
        <f t="shared" si="0"/>
        <v>4559.9745720000001</v>
      </c>
      <c r="E17">
        <v>3.3848999999999997E-2</v>
      </c>
      <c r="F17" s="3">
        <f t="shared" si="1"/>
        <v>172.83299399999999</v>
      </c>
      <c r="G17">
        <v>3.3210000000000002E-3</v>
      </c>
      <c r="H17" s="3">
        <f t="shared" si="2"/>
        <v>16.957026000000003</v>
      </c>
      <c r="I17">
        <v>1.9467999999999999E-2</v>
      </c>
      <c r="J17" s="3">
        <f t="shared" si="3"/>
        <v>99.403607999999991</v>
      </c>
      <c r="K17">
        <v>3.9255999999999999E-2</v>
      </c>
      <c r="L17" s="3">
        <f t="shared" si="4"/>
        <v>200.441136</v>
      </c>
      <c r="M17">
        <v>1.1043000000000001E-2</v>
      </c>
      <c r="N17" s="3">
        <f t="shared" si="5"/>
        <v>56.385558000000003</v>
      </c>
    </row>
    <row r="18" spans="1:14" x14ac:dyDescent="0.25">
      <c r="A18" t="s">
        <v>45</v>
      </c>
      <c r="B18">
        <v>15216</v>
      </c>
      <c r="C18">
        <v>0.79036700000000004</v>
      </c>
      <c r="D18" s="3">
        <f t="shared" si="0"/>
        <v>12026.224272000001</v>
      </c>
      <c r="E18">
        <v>7.8863000000000003E-2</v>
      </c>
      <c r="F18" s="3">
        <f t="shared" si="1"/>
        <v>1199.9794080000001</v>
      </c>
      <c r="G18">
        <v>2.673E-3</v>
      </c>
      <c r="H18" s="3">
        <f t="shared" si="2"/>
        <v>40.672367999999999</v>
      </c>
      <c r="I18">
        <v>7.5897999999999993E-2</v>
      </c>
      <c r="J18" s="3">
        <f t="shared" si="3"/>
        <v>1154.8639679999999</v>
      </c>
      <c r="K18">
        <v>3.9705999999999998E-2</v>
      </c>
      <c r="L18" s="3">
        <f t="shared" si="4"/>
        <v>604.16649599999994</v>
      </c>
      <c r="M18">
        <v>1.2492E-2</v>
      </c>
      <c r="N18" s="3">
        <f t="shared" si="5"/>
        <v>190.078272</v>
      </c>
    </row>
    <row r="19" spans="1:14" x14ac:dyDescent="0.25">
      <c r="A19" t="s">
        <v>48</v>
      </c>
      <c r="B19">
        <v>7896</v>
      </c>
      <c r="C19">
        <v>0.90981299999999998</v>
      </c>
      <c r="D19" s="3">
        <f t="shared" si="0"/>
        <v>7183.8834479999996</v>
      </c>
      <c r="E19">
        <v>3.2129999999999999E-2</v>
      </c>
      <c r="F19" s="3">
        <f t="shared" si="1"/>
        <v>253.69847999999999</v>
      </c>
      <c r="G19">
        <v>9.7000000000000003E-3</v>
      </c>
      <c r="H19" s="3">
        <f t="shared" si="2"/>
        <v>76.591200000000001</v>
      </c>
      <c r="I19">
        <v>7.4079999999999997E-3</v>
      </c>
      <c r="J19" s="3">
        <f t="shared" si="3"/>
        <v>58.493567999999996</v>
      </c>
      <c r="K19">
        <v>3.3613999999999998E-2</v>
      </c>
      <c r="L19" s="3">
        <f t="shared" si="4"/>
        <v>265.41614399999997</v>
      </c>
      <c r="M19">
        <v>7.3350000000000004E-3</v>
      </c>
      <c r="N19" s="3">
        <f t="shared" si="5"/>
        <v>57.917160000000003</v>
      </c>
    </row>
    <row r="20" spans="1:14" x14ac:dyDescent="0.25">
      <c r="A20" t="s">
        <v>62</v>
      </c>
      <c r="B20">
        <v>2514</v>
      </c>
      <c r="C20">
        <v>0.89153099999999996</v>
      </c>
      <c r="D20" s="3">
        <f t="shared" si="0"/>
        <v>2241.3089339999997</v>
      </c>
      <c r="E20">
        <v>4.7230000000000001E-2</v>
      </c>
      <c r="F20" s="3">
        <f t="shared" si="1"/>
        <v>118.73622</v>
      </c>
      <c r="G20">
        <v>2.9199999999999999E-3</v>
      </c>
      <c r="H20" s="3">
        <f t="shared" si="2"/>
        <v>7.3408799999999994</v>
      </c>
      <c r="I20">
        <v>1.2062E-2</v>
      </c>
      <c r="J20" s="3">
        <f t="shared" si="3"/>
        <v>30.323868000000001</v>
      </c>
      <c r="K20">
        <v>4.1888000000000002E-2</v>
      </c>
      <c r="L20" s="3">
        <f t="shared" si="4"/>
        <v>105.306432</v>
      </c>
      <c r="M20">
        <v>4.3689999999999996E-3</v>
      </c>
      <c r="N20" s="3">
        <f t="shared" si="5"/>
        <v>10.983665999999999</v>
      </c>
    </row>
    <row r="21" spans="1:14" x14ac:dyDescent="0.25">
      <c r="A21" t="s">
        <v>57</v>
      </c>
      <c r="B21">
        <v>3721</v>
      </c>
      <c r="C21">
        <v>0.854904</v>
      </c>
      <c r="D21" s="3">
        <f t="shared" si="0"/>
        <v>3181.097784</v>
      </c>
      <c r="E21">
        <v>7.8746999999999998E-2</v>
      </c>
      <c r="F21" s="3">
        <f t="shared" si="1"/>
        <v>293.01758699999999</v>
      </c>
      <c r="G21">
        <v>5.0270000000000002E-3</v>
      </c>
      <c r="H21" s="3">
        <f t="shared" si="2"/>
        <v>18.705467000000002</v>
      </c>
      <c r="I21">
        <v>1.7528999999999999E-2</v>
      </c>
      <c r="J21" s="3">
        <f t="shared" si="3"/>
        <v>65.225408999999999</v>
      </c>
      <c r="K21">
        <v>3.7435000000000003E-2</v>
      </c>
      <c r="L21" s="3">
        <f t="shared" si="4"/>
        <v>139.295635</v>
      </c>
      <c r="M21">
        <v>6.3590000000000001E-3</v>
      </c>
      <c r="N21" s="3">
        <f t="shared" si="5"/>
        <v>23.661839000000001</v>
      </c>
    </row>
    <row r="22" spans="1:14" x14ac:dyDescent="0.25">
      <c r="A22" t="s">
        <v>49</v>
      </c>
      <c r="B22">
        <v>5173</v>
      </c>
      <c r="C22">
        <v>0.90513200000000005</v>
      </c>
      <c r="D22" s="3">
        <f t="shared" si="0"/>
        <v>4682.2478360000005</v>
      </c>
      <c r="E22">
        <v>5.5785000000000001E-2</v>
      </c>
      <c r="F22" s="3">
        <f t="shared" si="1"/>
        <v>288.575805</v>
      </c>
      <c r="G22">
        <v>1.7000000000000001E-4</v>
      </c>
      <c r="H22" s="3">
        <f t="shared" si="2"/>
        <v>0.87941000000000003</v>
      </c>
      <c r="I22">
        <v>7.3460000000000001E-3</v>
      </c>
      <c r="J22" s="3">
        <f t="shared" si="3"/>
        <v>38.000858000000001</v>
      </c>
      <c r="K22">
        <v>2.6388999999999999E-2</v>
      </c>
      <c r="L22" s="3">
        <f t="shared" si="4"/>
        <v>136.51029700000001</v>
      </c>
      <c r="M22">
        <v>5.1770000000000002E-3</v>
      </c>
      <c r="N22" s="3">
        <f t="shared" si="5"/>
        <v>26.780621</v>
      </c>
    </row>
    <row r="23" spans="1:14" x14ac:dyDescent="0.25">
      <c r="A23" t="s">
        <v>61</v>
      </c>
      <c r="B23">
        <v>29360</v>
      </c>
      <c r="C23">
        <v>0.55016500000000002</v>
      </c>
      <c r="D23" s="3">
        <f t="shared" si="0"/>
        <v>16152.8444</v>
      </c>
      <c r="E23">
        <v>0.32378099999999999</v>
      </c>
      <c r="F23" s="3">
        <f t="shared" si="1"/>
        <v>9506.2101599999987</v>
      </c>
      <c r="G23">
        <v>9.1629999999999993E-3</v>
      </c>
      <c r="H23" s="3">
        <f t="shared" si="2"/>
        <v>269.02567999999997</v>
      </c>
      <c r="I23">
        <v>4.5969999999999997E-2</v>
      </c>
      <c r="J23" s="3">
        <f t="shared" si="3"/>
        <v>1349.6791999999998</v>
      </c>
      <c r="K23">
        <v>5.9227000000000002E-2</v>
      </c>
      <c r="L23" s="3">
        <f t="shared" si="4"/>
        <v>1738.90472</v>
      </c>
      <c r="M23">
        <v>1.1694E-2</v>
      </c>
      <c r="N23" s="3">
        <f t="shared" si="5"/>
        <v>343.33583999999996</v>
      </c>
    </row>
    <row r="24" spans="1:14" x14ac:dyDescent="0.25">
      <c r="A24" t="s">
        <v>38</v>
      </c>
      <c r="B24">
        <v>12620</v>
      </c>
      <c r="C24">
        <v>0.89622800000000002</v>
      </c>
      <c r="D24" s="3">
        <f t="shared" si="0"/>
        <v>11310.397360000001</v>
      </c>
      <c r="E24">
        <v>4.3936999999999997E-2</v>
      </c>
      <c r="F24" s="3">
        <f t="shared" si="1"/>
        <v>554.48493999999994</v>
      </c>
      <c r="G24">
        <v>3.3769999999999998E-3</v>
      </c>
      <c r="H24" s="3">
        <f t="shared" si="2"/>
        <v>42.617739999999998</v>
      </c>
      <c r="I24">
        <v>1.1949E-2</v>
      </c>
      <c r="J24" s="3">
        <f t="shared" si="3"/>
        <v>150.79638</v>
      </c>
      <c r="K24">
        <v>3.3043000000000003E-2</v>
      </c>
      <c r="L24" s="3">
        <f t="shared" si="4"/>
        <v>417.00266000000005</v>
      </c>
      <c r="M24">
        <v>1.1466E-2</v>
      </c>
      <c r="N24" s="3">
        <f t="shared" si="5"/>
        <v>144.70092</v>
      </c>
    </row>
    <row r="25" spans="1:14" x14ac:dyDescent="0.25">
      <c r="A25" t="s">
        <v>53</v>
      </c>
      <c r="B25">
        <v>6636</v>
      </c>
      <c r="C25">
        <v>0.83308499999999996</v>
      </c>
      <c r="D25" s="3">
        <f t="shared" si="0"/>
        <v>5528.3520600000002</v>
      </c>
      <c r="E25">
        <v>6.6552E-2</v>
      </c>
      <c r="F25" s="3">
        <f t="shared" si="1"/>
        <v>441.639072</v>
      </c>
      <c r="G25">
        <v>0</v>
      </c>
      <c r="H25" s="3">
        <f t="shared" si="2"/>
        <v>0</v>
      </c>
      <c r="I25">
        <v>2.1471000000000001E-2</v>
      </c>
      <c r="J25" s="3">
        <f t="shared" si="3"/>
        <v>142.48155600000001</v>
      </c>
      <c r="K25">
        <v>7.1762000000000006E-2</v>
      </c>
      <c r="L25" s="3">
        <f t="shared" si="4"/>
        <v>476.21263200000004</v>
      </c>
      <c r="M25">
        <v>7.1310000000000002E-3</v>
      </c>
      <c r="N25" s="3">
        <f t="shared" si="5"/>
        <v>47.321316000000003</v>
      </c>
    </row>
    <row r="26" spans="1:14" x14ac:dyDescent="0.25">
      <c r="A26" t="s">
        <v>40</v>
      </c>
      <c r="B26">
        <v>5505</v>
      </c>
      <c r="C26">
        <v>0.91442599999999996</v>
      </c>
      <c r="D26" s="3">
        <f t="shared" si="0"/>
        <v>5033.9151299999994</v>
      </c>
      <c r="E26">
        <v>3.8063E-2</v>
      </c>
      <c r="F26" s="3">
        <f t="shared" si="1"/>
        <v>209.53681499999999</v>
      </c>
      <c r="G26">
        <v>2.6949999999999999E-3</v>
      </c>
      <c r="H26" s="3">
        <f t="shared" si="2"/>
        <v>14.835974999999999</v>
      </c>
      <c r="I26">
        <v>5.555E-3</v>
      </c>
      <c r="J26" s="3">
        <f t="shared" si="3"/>
        <v>30.580275</v>
      </c>
      <c r="K26">
        <v>2.9682E-2</v>
      </c>
      <c r="L26" s="3">
        <f t="shared" si="4"/>
        <v>163.39940999999999</v>
      </c>
      <c r="M26">
        <v>9.58E-3</v>
      </c>
      <c r="N26" s="3">
        <f t="shared" si="5"/>
        <v>52.737900000000003</v>
      </c>
    </row>
    <row r="27" spans="1:14" x14ac:dyDescent="0.25">
      <c r="A27" t="s">
        <v>58</v>
      </c>
      <c r="B27">
        <v>5744</v>
      </c>
      <c r="C27">
        <v>0.90190400000000004</v>
      </c>
      <c r="D27" s="3">
        <f t="shared" si="0"/>
        <v>5180.5365760000004</v>
      </c>
      <c r="E27">
        <v>5.3117999999999999E-2</v>
      </c>
      <c r="F27" s="3">
        <f t="shared" si="1"/>
        <v>305.10979199999997</v>
      </c>
      <c r="G27">
        <v>3.4680000000000002E-3</v>
      </c>
      <c r="H27" s="3">
        <f t="shared" si="2"/>
        <v>19.920192</v>
      </c>
      <c r="I27">
        <v>4.4939999999999997E-3</v>
      </c>
      <c r="J27" s="3">
        <f t="shared" si="3"/>
        <v>25.813535999999999</v>
      </c>
      <c r="K27">
        <v>3.4319000000000002E-2</v>
      </c>
      <c r="L27" s="3">
        <f t="shared" si="4"/>
        <v>197.12833600000002</v>
      </c>
      <c r="M27">
        <v>2.696E-3</v>
      </c>
      <c r="N27" s="3">
        <f t="shared" si="5"/>
        <v>15.485824000000001</v>
      </c>
    </row>
    <row r="28" spans="1:14" x14ac:dyDescent="0.25">
      <c r="A28" t="s">
        <v>42</v>
      </c>
      <c r="B28">
        <v>5043</v>
      </c>
      <c r="C28">
        <v>0.91534599999999999</v>
      </c>
      <c r="D28" s="3">
        <f t="shared" si="0"/>
        <v>4616.0898779999998</v>
      </c>
      <c r="E28">
        <v>3.6497000000000002E-2</v>
      </c>
      <c r="F28" s="3">
        <f t="shared" si="1"/>
        <v>184.054371</v>
      </c>
      <c r="G28">
        <v>1.0168999999999999E-2</v>
      </c>
      <c r="H28" s="3">
        <f t="shared" si="2"/>
        <v>51.282266999999997</v>
      </c>
      <c r="I28">
        <v>6.2599999999999999E-3</v>
      </c>
      <c r="J28" s="3">
        <f t="shared" si="3"/>
        <v>31.569179999999999</v>
      </c>
      <c r="K28">
        <v>9.7979999999999994E-3</v>
      </c>
      <c r="L28" s="3">
        <f t="shared" si="4"/>
        <v>49.411313999999997</v>
      </c>
      <c r="M28">
        <v>2.1929000000000001E-2</v>
      </c>
      <c r="N28" s="3">
        <f t="shared" si="5"/>
        <v>110.587947</v>
      </c>
    </row>
    <row r="29" spans="1:14" x14ac:dyDescent="0.25">
      <c r="A29" t="s">
        <v>37</v>
      </c>
      <c r="B29">
        <v>2810</v>
      </c>
      <c r="C29">
        <v>0.92167699999999997</v>
      </c>
      <c r="D29" s="3">
        <f t="shared" si="0"/>
        <v>2589.91237</v>
      </c>
      <c r="E29">
        <v>2.7236E-2</v>
      </c>
      <c r="F29" s="3">
        <f t="shared" si="1"/>
        <v>76.533159999999995</v>
      </c>
      <c r="G29">
        <v>3.0699999999999998E-3</v>
      </c>
      <c r="H29" s="3">
        <f t="shared" si="2"/>
        <v>8.6266999999999996</v>
      </c>
      <c r="I29">
        <v>4.0559999999999997E-3</v>
      </c>
      <c r="J29" s="3">
        <f t="shared" si="3"/>
        <v>11.397359999999999</v>
      </c>
      <c r="K29">
        <v>1.9848999999999999E-2</v>
      </c>
      <c r="L29" s="3">
        <f t="shared" si="4"/>
        <v>55.775689999999997</v>
      </c>
      <c r="M29">
        <v>2.4112000000000001E-2</v>
      </c>
      <c r="N29" s="3">
        <f t="shared" si="5"/>
        <v>67.754720000000006</v>
      </c>
    </row>
    <row r="30" spans="1:14" x14ac:dyDescent="0.25">
      <c r="A30" s="1"/>
      <c r="D30" s="3"/>
      <c r="F30" s="3"/>
      <c r="H30" s="3"/>
      <c r="J30" s="3"/>
      <c r="L30" s="3"/>
      <c r="N30" s="3"/>
    </row>
    <row r="31" spans="1:14" s="1" customFormat="1" x14ac:dyDescent="0.25">
      <c r="A31" s="1" t="s">
        <v>11</v>
      </c>
      <c r="B31" s="1">
        <f>SUM(B2:B29)</f>
        <v>158375</v>
      </c>
      <c r="C31" s="1">
        <f>D31/B31</f>
        <v>0.81678699243567476</v>
      </c>
      <c r="D31" s="4">
        <f>SUM(D2:D29)</f>
        <v>129358.639927</v>
      </c>
      <c r="E31" s="1">
        <f>F31/B31</f>
        <v>0.10498829617679556</v>
      </c>
      <c r="F31" s="4">
        <f>SUM(F2:F29)</f>
        <v>16627.521406999997</v>
      </c>
      <c r="G31" s="1">
        <f>H31/B31</f>
        <v>5.0022392738752978E-3</v>
      </c>
      <c r="H31" s="4">
        <f>SUM(H2:H29)</f>
        <v>792.22964500000023</v>
      </c>
      <c r="I31" s="1">
        <f>J31/B31</f>
        <v>2.4630679488555639E-2</v>
      </c>
      <c r="J31" s="4">
        <f>SUM(J2:J29)</f>
        <v>3900.8838639999994</v>
      </c>
      <c r="K31" s="1">
        <f>L31/B31</f>
        <v>3.8232026033149166E-2</v>
      </c>
      <c r="L31" s="4">
        <f>SUM(L2:L29)</f>
        <v>6054.9971229999992</v>
      </c>
      <c r="M31" s="1">
        <f>N31/B31</f>
        <v>1.03596101531176E-2</v>
      </c>
      <c r="N31" s="4">
        <f>SUM(N2:N29)</f>
        <v>1640.703258</v>
      </c>
    </row>
  </sheetData>
  <sortState ref="A2:P29">
    <sortCondition ref="A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70" zoomScaleNormal="70" workbookViewId="0">
      <selection activeCell="G31" sqref="G31"/>
    </sheetView>
  </sheetViews>
  <sheetFormatPr defaultRowHeight="15" x14ac:dyDescent="0.25"/>
  <cols>
    <col min="1" max="1" width="43.28515625" bestFit="1" customWidth="1"/>
    <col min="2" max="2" width="35.28515625" bestFit="1" customWidth="1"/>
    <col min="3" max="3" width="22.42578125" bestFit="1" customWidth="1"/>
    <col min="4" max="4" width="22.42578125" customWidth="1"/>
    <col min="5" max="5" width="23.7109375" bestFit="1" customWidth="1"/>
    <col min="6" max="6" width="23.7109375" customWidth="1"/>
    <col min="7" max="7" width="27.7109375" bestFit="1" customWidth="1"/>
    <col min="8" max="8" width="27.7109375" customWidth="1"/>
    <col min="9" max="9" width="23.85546875" bestFit="1" customWidth="1"/>
    <col min="10" max="10" width="23.85546875" customWidth="1"/>
    <col min="11" max="11" width="22.140625" bestFit="1" customWidth="1"/>
    <col min="12" max="12" width="22.140625" customWidth="1"/>
    <col min="13" max="13" width="22.85546875" bestFit="1" customWidth="1"/>
    <col min="14" max="14" width="22.85546875" customWidth="1"/>
  </cols>
  <sheetData>
    <row r="1" spans="1:14" x14ac:dyDescent="0.25">
      <c r="A1" t="s">
        <v>2</v>
      </c>
      <c r="B1" t="s">
        <v>3</v>
      </c>
      <c r="C1" t="s">
        <v>4</v>
      </c>
      <c r="D1" t="s">
        <v>13</v>
      </c>
      <c r="E1" t="s">
        <v>5</v>
      </c>
      <c r="F1" t="s">
        <v>14</v>
      </c>
      <c r="G1" t="s">
        <v>6</v>
      </c>
      <c r="H1" t="s">
        <v>15</v>
      </c>
      <c r="I1" t="s">
        <v>12</v>
      </c>
      <c r="J1" t="s">
        <v>19</v>
      </c>
      <c r="K1" t="s">
        <v>8</v>
      </c>
      <c r="L1" t="s">
        <v>20</v>
      </c>
      <c r="M1" t="s">
        <v>9</v>
      </c>
      <c r="N1" t="s">
        <v>21</v>
      </c>
    </row>
    <row r="2" spans="1:14" x14ac:dyDescent="0.25">
      <c r="A2" t="s">
        <v>60</v>
      </c>
      <c r="B2">
        <v>28610</v>
      </c>
      <c r="C2">
        <v>0.73979600000000001</v>
      </c>
      <c r="D2" s="3">
        <f t="shared" ref="D2:D29" si="0">B2*C2</f>
        <v>21165.563559999999</v>
      </c>
      <c r="E2">
        <v>0.156134</v>
      </c>
      <c r="F2" s="3">
        <f t="shared" ref="F2:F29" si="1">B2*E2</f>
        <v>4466.9937399999999</v>
      </c>
      <c r="G2">
        <v>5.7650000000000002E-3</v>
      </c>
      <c r="H2" s="3">
        <f t="shared" ref="H2:H29" si="2">B2*G2</f>
        <v>164.93665000000001</v>
      </c>
      <c r="I2">
        <v>3.3821999999999998E-2</v>
      </c>
      <c r="J2" s="3">
        <f t="shared" ref="J2:J29" si="3">B2*I2</f>
        <v>967.6474199999999</v>
      </c>
      <c r="K2">
        <v>5.5467000000000002E-2</v>
      </c>
      <c r="L2" s="3">
        <f t="shared" ref="L2:L29" si="4">B2*K2</f>
        <v>1586.9108700000002</v>
      </c>
      <c r="M2">
        <v>9.0170000000000007E-3</v>
      </c>
      <c r="N2" s="3">
        <f t="shared" ref="N2:N29" si="5">B2*M2</f>
        <v>257.97637000000003</v>
      </c>
    </row>
    <row r="3" spans="1:14" x14ac:dyDescent="0.25">
      <c r="A3" t="s">
        <v>47</v>
      </c>
      <c r="B3">
        <v>4813</v>
      </c>
      <c r="C3">
        <v>0.905416</v>
      </c>
      <c r="D3" s="3">
        <f t="shared" si="0"/>
        <v>4357.7672080000002</v>
      </c>
      <c r="E3">
        <v>4.0930000000000001E-2</v>
      </c>
      <c r="F3" s="3">
        <f t="shared" si="1"/>
        <v>196.99609000000001</v>
      </c>
      <c r="G3">
        <v>3.4E-5</v>
      </c>
      <c r="H3" s="3">
        <f t="shared" si="2"/>
        <v>0.16364200000000001</v>
      </c>
      <c r="I3">
        <v>2.3085000000000001E-2</v>
      </c>
      <c r="J3" s="3">
        <f t="shared" si="3"/>
        <v>111.10810500000001</v>
      </c>
      <c r="K3">
        <v>2.9086999999999998E-2</v>
      </c>
      <c r="L3" s="3">
        <f t="shared" si="4"/>
        <v>139.99573099999998</v>
      </c>
      <c r="M3">
        <v>1.4480000000000001E-3</v>
      </c>
      <c r="N3" s="3">
        <f t="shared" si="5"/>
        <v>6.9692240000000005</v>
      </c>
    </row>
    <row r="4" spans="1:14" x14ac:dyDescent="0.25">
      <c r="A4" t="s">
        <v>59</v>
      </c>
      <c r="B4">
        <v>4915</v>
      </c>
      <c r="C4">
        <v>0.81843399999999999</v>
      </c>
      <c r="D4" s="3">
        <f t="shared" si="0"/>
        <v>4022.60311</v>
      </c>
      <c r="E4">
        <v>0.11006100000000001</v>
      </c>
      <c r="F4" s="3">
        <f t="shared" si="1"/>
        <v>540.94981500000006</v>
      </c>
      <c r="G4">
        <v>6.7739999999999996E-3</v>
      </c>
      <c r="H4" s="3">
        <f t="shared" si="2"/>
        <v>33.29421</v>
      </c>
      <c r="I4">
        <v>1.0813E-2</v>
      </c>
      <c r="J4" s="3">
        <f t="shared" si="3"/>
        <v>53.145894999999996</v>
      </c>
      <c r="K4">
        <v>4.1980999999999997E-2</v>
      </c>
      <c r="L4" s="3">
        <f t="shared" si="4"/>
        <v>206.33661499999999</v>
      </c>
      <c r="M4">
        <v>1.1937E-2</v>
      </c>
      <c r="N4" s="3">
        <f t="shared" si="5"/>
        <v>58.670355000000001</v>
      </c>
    </row>
    <row r="5" spans="1:14" x14ac:dyDescent="0.25">
      <c r="A5" t="s">
        <v>50</v>
      </c>
      <c r="B5">
        <v>11998</v>
      </c>
      <c r="C5">
        <v>0.88536400000000004</v>
      </c>
      <c r="D5" s="3">
        <f t="shared" si="0"/>
        <v>10622.597272000001</v>
      </c>
      <c r="E5">
        <v>5.6265000000000003E-2</v>
      </c>
      <c r="F5" s="3">
        <f t="shared" si="1"/>
        <v>675.06747000000007</v>
      </c>
      <c r="G5">
        <v>3.4129999999999998E-3</v>
      </c>
      <c r="H5" s="3">
        <f t="shared" si="2"/>
        <v>40.949173999999999</v>
      </c>
      <c r="I5">
        <v>4.9160000000000002E-3</v>
      </c>
      <c r="J5" s="3">
        <f t="shared" si="3"/>
        <v>58.982168000000001</v>
      </c>
      <c r="K5">
        <v>4.7976999999999999E-2</v>
      </c>
      <c r="L5" s="3">
        <f t="shared" si="4"/>
        <v>575.62804600000004</v>
      </c>
      <c r="M5">
        <v>2.065E-3</v>
      </c>
      <c r="N5" s="3">
        <f t="shared" si="5"/>
        <v>24.775870000000001</v>
      </c>
    </row>
    <row r="6" spans="1:14" x14ac:dyDescent="0.25">
      <c r="A6" t="s">
        <v>35</v>
      </c>
      <c r="B6">
        <v>5413</v>
      </c>
      <c r="C6">
        <v>0.94759400000000005</v>
      </c>
      <c r="D6" s="3">
        <f t="shared" si="0"/>
        <v>5129.3263219999999</v>
      </c>
      <c r="E6">
        <v>1.8994E-2</v>
      </c>
      <c r="F6" s="3">
        <f t="shared" si="1"/>
        <v>102.814522</v>
      </c>
      <c r="G6">
        <v>1.034E-3</v>
      </c>
      <c r="H6" s="3">
        <f t="shared" si="2"/>
        <v>5.5970420000000001</v>
      </c>
      <c r="I6">
        <v>2.2650000000000001E-3</v>
      </c>
      <c r="J6" s="3">
        <f t="shared" si="3"/>
        <v>12.260445000000001</v>
      </c>
      <c r="K6">
        <v>2.0676E-2</v>
      </c>
      <c r="L6" s="3">
        <f t="shared" si="4"/>
        <v>111.91918800000001</v>
      </c>
      <c r="M6">
        <v>9.4369999999999992E-3</v>
      </c>
      <c r="N6" s="3">
        <f t="shared" si="5"/>
        <v>51.082480999999994</v>
      </c>
    </row>
    <row r="7" spans="1:14" x14ac:dyDescent="0.25">
      <c r="A7" t="s">
        <v>55</v>
      </c>
      <c r="B7">
        <v>10909</v>
      </c>
      <c r="C7">
        <v>0.92510000000000003</v>
      </c>
      <c r="D7" s="3">
        <f t="shared" si="0"/>
        <v>10091.9159</v>
      </c>
      <c r="E7">
        <v>4.1827999999999997E-2</v>
      </c>
      <c r="F7" s="3">
        <f t="shared" si="1"/>
        <v>456.30165199999999</v>
      </c>
      <c r="G7">
        <v>3.9290000000000002E-3</v>
      </c>
      <c r="H7" s="3">
        <f t="shared" si="2"/>
        <v>42.861461000000006</v>
      </c>
      <c r="I7">
        <v>3.1679999999999998E-3</v>
      </c>
      <c r="J7" s="3">
        <f t="shared" si="3"/>
        <v>34.559711999999998</v>
      </c>
      <c r="K7">
        <v>1.3622E-2</v>
      </c>
      <c r="L7" s="3">
        <f t="shared" si="4"/>
        <v>148.60239799999999</v>
      </c>
      <c r="M7">
        <v>1.2352E-2</v>
      </c>
      <c r="N7" s="3">
        <f t="shared" si="5"/>
        <v>134.74796800000001</v>
      </c>
    </row>
    <row r="8" spans="1:14" x14ac:dyDescent="0.25">
      <c r="A8" t="s">
        <v>54</v>
      </c>
      <c r="B8">
        <v>10803</v>
      </c>
      <c r="C8">
        <v>0.90838300000000005</v>
      </c>
      <c r="D8" s="3">
        <f t="shared" si="0"/>
        <v>9813.2615490000007</v>
      </c>
      <c r="E8">
        <v>3.5184E-2</v>
      </c>
      <c r="F8" s="3">
        <f t="shared" si="1"/>
        <v>380.09275200000002</v>
      </c>
      <c r="G8">
        <v>5.803E-3</v>
      </c>
      <c r="H8" s="3">
        <f t="shared" si="2"/>
        <v>62.689808999999997</v>
      </c>
      <c r="I8">
        <v>4.4409999999999996E-3</v>
      </c>
      <c r="J8" s="3">
        <f t="shared" si="3"/>
        <v>47.976122999999994</v>
      </c>
      <c r="K8">
        <v>3.3214E-2</v>
      </c>
      <c r="L8" s="3">
        <f t="shared" si="4"/>
        <v>358.81084199999998</v>
      </c>
      <c r="M8">
        <v>1.2975E-2</v>
      </c>
      <c r="N8" s="3">
        <f t="shared" si="5"/>
        <v>140.168925</v>
      </c>
    </row>
    <row r="9" spans="1:14" x14ac:dyDescent="0.25">
      <c r="A9" t="s">
        <v>44</v>
      </c>
      <c r="B9">
        <v>10545</v>
      </c>
      <c r="C9">
        <v>0.85197699999999998</v>
      </c>
      <c r="D9" s="3">
        <f t="shared" si="0"/>
        <v>8984.0974650000007</v>
      </c>
      <c r="E9">
        <v>3.0991999999999999E-2</v>
      </c>
      <c r="F9" s="3">
        <f t="shared" si="1"/>
        <v>326.81063999999998</v>
      </c>
      <c r="G9">
        <v>3.2320000000000001E-3</v>
      </c>
      <c r="H9" s="3">
        <f t="shared" si="2"/>
        <v>34.081440000000001</v>
      </c>
      <c r="I9">
        <v>5.6297E-2</v>
      </c>
      <c r="J9" s="3">
        <f t="shared" si="3"/>
        <v>593.65186500000004</v>
      </c>
      <c r="K9">
        <v>4.7502999999999997E-2</v>
      </c>
      <c r="L9" s="3">
        <f t="shared" si="4"/>
        <v>500.91913499999998</v>
      </c>
      <c r="M9">
        <v>9.9979999999999999E-3</v>
      </c>
      <c r="N9" s="3">
        <f t="shared" si="5"/>
        <v>105.42891</v>
      </c>
    </row>
    <row r="10" spans="1:14" x14ac:dyDescent="0.25">
      <c r="A10" t="s">
        <v>36</v>
      </c>
      <c r="B10">
        <v>4046</v>
      </c>
      <c r="C10">
        <v>0.89832500000000004</v>
      </c>
      <c r="D10" s="3">
        <f t="shared" si="0"/>
        <v>3634.6229499999999</v>
      </c>
      <c r="E10">
        <v>4.7500000000000001E-2</v>
      </c>
      <c r="F10" s="3">
        <f t="shared" si="1"/>
        <v>192.185</v>
      </c>
      <c r="G10">
        <v>2.6489999999999999E-3</v>
      </c>
      <c r="H10" s="3">
        <f t="shared" si="2"/>
        <v>10.717853999999999</v>
      </c>
      <c r="I10">
        <v>1.7390000000000001E-3</v>
      </c>
      <c r="J10" s="3">
        <f t="shared" si="3"/>
        <v>7.0359940000000005</v>
      </c>
      <c r="K10">
        <v>3.6032000000000002E-2</v>
      </c>
      <c r="L10" s="3">
        <f t="shared" si="4"/>
        <v>145.785472</v>
      </c>
      <c r="M10">
        <v>1.3755E-2</v>
      </c>
      <c r="N10" s="3">
        <f t="shared" si="5"/>
        <v>55.652729999999998</v>
      </c>
    </row>
    <row r="11" spans="1:14" x14ac:dyDescent="0.25">
      <c r="A11" t="s">
        <v>39</v>
      </c>
      <c r="B11">
        <v>24606</v>
      </c>
      <c r="C11">
        <v>0.91559100000000004</v>
      </c>
      <c r="D11" s="3">
        <f t="shared" si="0"/>
        <v>22529.032146000001</v>
      </c>
      <c r="E11">
        <v>3.2816999999999999E-2</v>
      </c>
      <c r="F11" s="3">
        <f t="shared" si="1"/>
        <v>807.49510199999997</v>
      </c>
      <c r="G11">
        <v>2.196E-3</v>
      </c>
      <c r="H11" s="3">
        <f t="shared" si="2"/>
        <v>54.034776000000001</v>
      </c>
      <c r="I11">
        <v>9.639E-3</v>
      </c>
      <c r="J11" s="3">
        <f t="shared" si="3"/>
        <v>237.177234</v>
      </c>
      <c r="K11">
        <v>2.6762999999999999E-2</v>
      </c>
      <c r="L11" s="3">
        <f t="shared" si="4"/>
        <v>658.53037799999993</v>
      </c>
      <c r="M11">
        <v>1.2994E-2</v>
      </c>
      <c r="N11" s="3">
        <f t="shared" si="5"/>
        <v>319.73036400000001</v>
      </c>
    </row>
    <row r="12" spans="1:14" x14ac:dyDescent="0.25">
      <c r="A12" t="s">
        <v>52</v>
      </c>
      <c r="B12">
        <v>17875</v>
      </c>
      <c r="C12">
        <v>0.87772399999999995</v>
      </c>
      <c r="D12" s="3">
        <f t="shared" si="0"/>
        <v>15689.316499999999</v>
      </c>
      <c r="E12">
        <v>5.3713999999999998E-2</v>
      </c>
      <c r="F12" s="3">
        <f t="shared" si="1"/>
        <v>960.13774999999998</v>
      </c>
      <c r="G12">
        <v>2.4989999999999999E-3</v>
      </c>
      <c r="H12" s="3">
        <f t="shared" si="2"/>
        <v>44.669624999999996</v>
      </c>
      <c r="I12">
        <v>1.7047E-2</v>
      </c>
      <c r="J12" s="3">
        <f t="shared" si="3"/>
        <v>304.715125</v>
      </c>
      <c r="K12">
        <v>4.1669999999999999E-2</v>
      </c>
      <c r="L12" s="3">
        <f t="shared" si="4"/>
        <v>744.85124999999994</v>
      </c>
      <c r="M12">
        <v>7.3470000000000002E-3</v>
      </c>
      <c r="N12" s="3">
        <f t="shared" si="5"/>
        <v>131.32762500000001</v>
      </c>
    </row>
    <row r="13" spans="1:14" x14ac:dyDescent="0.25">
      <c r="A13" t="s">
        <v>51</v>
      </c>
      <c r="B13">
        <v>10671</v>
      </c>
      <c r="C13">
        <v>0.91721200000000003</v>
      </c>
      <c r="D13" s="3">
        <f t="shared" si="0"/>
        <v>9787.5692520000011</v>
      </c>
      <c r="E13">
        <v>4.2337E-2</v>
      </c>
      <c r="F13" s="3">
        <f t="shared" si="1"/>
        <v>451.77812699999998</v>
      </c>
      <c r="G13">
        <v>4.2230000000000002E-3</v>
      </c>
      <c r="H13" s="3">
        <f t="shared" si="2"/>
        <v>45.063633000000003</v>
      </c>
      <c r="I13">
        <v>4.0109999999999998E-3</v>
      </c>
      <c r="J13" s="3">
        <f t="shared" si="3"/>
        <v>42.801380999999999</v>
      </c>
      <c r="K13">
        <v>2.0760000000000001E-2</v>
      </c>
      <c r="L13" s="3">
        <f t="shared" si="4"/>
        <v>221.52996000000002</v>
      </c>
      <c r="M13">
        <v>1.1457999999999999E-2</v>
      </c>
      <c r="N13" s="3">
        <f t="shared" si="5"/>
        <v>122.26831799999999</v>
      </c>
    </row>
    <row r="14" spans="1:14" x14ac:dyDescent="0.25">
      <c r="A14" t="s">
        <v>41</v>
      </c>
      <c r="B14">
        <v>17383</v>
      </c>
      <c r="C14">
        <v>0.88295299999999999</v>
      </c>
      <c r="D14" s="3">
        <f t="shared" si="0"/>
        <v>15348.371998999999</v>
      </c>
      <c r="E14">
        <v>7.5914999999999996E-2</v>
      </c>
      <c r="F14" s="3">
        <f t="shared" si="1"/>
        <v>1319.630445</v>
      </c>
      <c r="G14">
        <v>8.6779999999999999E-3</v>
      </c>
      <c r="H14" s="3">
        <f t="shared" si="2"/>
        <v>150.84967399999999</v>
      </c>
      <c r="I14">
        <v>3.9050000000000001E-3</v>
      </c>
      <c r="J14" s="3">
        <f t="shared" si="3"/>
        <v>67.880615000000006</v>
      </c>
      <c r="K14">
        <v>2.2734000000000001E-2</v>
      </c>
      <c r="L14" s="3">
        <f t="shared" si="4"/>
        <v>395.18512200000004</v>
      </c>
      <c r="M14">
        <v>5.8149999999999999E-3</v>
      </c>
      <c r="N14" s="3">
        <f t="shared" si="5"/>
        <v>101.082145</v>
      </c>
    </row>
    <row r="15" spans="1:14" x14ac:dyDescent="0.25">
      <c r="A15" t="s">
        <v>46</v>
      </c>
      <c r="B15">
        <v>15614</v>
      </c>
      <c r="C15">
        <v>0.86149500000000001</v>
      </c>
      <c r="D15" s="3">
        <f t="shared" si="0"/>
        <v>13451.38293</v>
      </c>
      <c r="E15">
        <v>7.7481999999999995E-2</v>
      </c>
      <c r="F15" s="3">
        <f t="shared" si="1"/>
        <v>1209.803948</v>
      </c>
      <c r="G15">
        <v>3.3500000000000001E-4</v>
      </c>
      <c r="H15" s="3">
        <f t="shared" si="2"/>
        <v>5.2306900000000001</v>
      </c>
      <c r="I15">
        <v>3.3175000000000003E-2</v>
      </c>
      <c r="J15" s="3">
        <f t="shared" si="3"/>
        <v>517.99445000000003</v>
      </c>
      <c r="K15">
        <v>2.1510999999999999E-2</v>
      </c>
      <c r="L15" s="3">
        <f t="shared" si="4"/>
        <v>335.87275399999999</v>
      </c>
      <c r="M15">
        <v>6.0020000000000004E-3</v>
      </c>
      <c r="N15" s="3">
        <f t="shared" si="5"/>
        <v>93.71522800000001</v>
      </c>
    </row>
    <row r="16" spans="1:14" x14ac:dyDescent="0.25">
      <c r="A16" t="s">
        <v>56</v>
      </c>
      <c r="B16">
        <v>13722</v>
      </c>
      <c r="C16">
        <v>0.88881600000000005</v>
      </c>
      <c r="D16" s="3">
        <f t="shared" si="0"/>
        <v>12196.333152000001</v>
      </c>
      <c r="E16">
        <v>6.0153999999999999E-2</v>
      </c>
      <c r="F16" s="3">
        <f t="shared" si="1"/>
        <v>825.43318799999997</v>
      </c>
      <c r="G16">
        <v>1.4419999999999999E-3</v>
      </c>
      <c r="H16" s="3">
        <f t="shared" si="2"/>
        <v>19.787123999999999</v>
      </c>
      <c r="I16">
        <v>7.6940000000000003E-3</v>
      </c>
      <c r="J16" s="3">
        <f t="shared" si="3"/>
        <v>105.57706800000001</v>
      </c>
      <c r="K16">
        <v>2.4906000000000001E-2</v>
      </c>
      <c r="L16" s="3">
        <f t="shared" si="4"/>
        <v>341.760132</v>
      </c>
      <c r="M16">
        <v>1.6989000000000001E-2</v>
      </c>
      <c r="N16" s="3">
        <f t="shared" si="5"/>
        <v>233.12305800000001</v>
      </c>
    </row>
    <row r="17" spans="1:14" x14ac:dyDescent="0.25">
      <c r="A17" t="s">
        <v>43</v>
      </c>
      <c r="B17">
        <v>15758</v>
      </c>
      <c r="C17">
        <v>0.90431099999999998</v>
      </c>
      <c r="D17" s="3">
        <f t="shared" si="0"/>
        <v>14250.132738</v>
      </c>
      <c r="E17">
        <v>3.5534000000000003E-2</v>
      </c>
      <c r="F17" s="3">
        <f t="shared" si="1"/>
        <v>559.94477200000006</v>
      </c>
      <c r="G17">
        <v>3.6870000000000002E-3</v>
      </c>
      <c r="H17" s="3">
        <f t="shared" si="2"/>
        <v>58.099746000000003</v>
      </c>
      <c r="I17">
        <v>1.4756E-2</v>
      </c>
      <c r="J17" s="3">
        <f t="shared" si="3"/>
        <v>232.525048</v>
      </c>
      <c r="K17">
        <v>3.3403000000000002E-2</v>
      </c>
      <c r="L17" s="3">
        <f t="shared" si="4"/>
        <v>526.36447400000009</v>
      </c>
      <c r="M17">
        <v>8.3090000000000004E-3</v>
      </c>
      <c r="N17" s="3">
        <f t="shared" si="5"/>
        <v>130.933222</v>
      </c>
    </row>
    <row r="18" spans="1:14" x14ac:dyDescent="0.25">
      <c r="A18" t="s">
        <v>45</v>
      </c>
      <c r="B18">
        <v>37600</v>
      </c>
      <c r="C18">
        <v>0.79946300000000003</v>
      </c>
      <c r="D18" s="3">
        <f t="shared" si="0"/>
        <v>30059.808800000003</v>
      </c>
      <c r="E18">
        <v>7.2800000000000004E-2</v>
      </c>
      <c r="F18" s="3">
        <f t="shared" si="1"/>
        <v>2737.28</v>
      </c>
      <c r="G18">
        <v>2.8990000000000001E-3</v>
      </c>
      <c r="H18" s="3">
        <f t="shared" si="2"/>
        <v>109.00240000000001</v>
      </c>
      <c r="I18">
        <v>7.4296000000000001E-2</v>
      </c>
      <c r="J18" s="3">
        <f t="shared" si="3"/>
        <v>2793.5295999999998</v>
      </c>
      <c r="K18">
        <v>4.0759999999999998E-2</v>
      </c>
      <c r="L18" s="3">
        <f t="shared" si="4"/>
        <v>1532.576</v>
      </c>
      <c r="M18">
        <v>9.7820000000000008E-3</v>
      </c>
      <c r="N18" s="3">
        <f t="shared" si="5"/>
        <v>367.8032</v>
      </c>
    </row>
    <row r="19" spans="1:14" x14ac:dyDescent="0.25">
      <c r="A19" t="s">
        <v>48</v>
      </c>
      <c r="B19">
        <v>19110</v>
      </c>
      <c r="C19">
        <v>0.91987699999999994</v>
      </c>
      <c r="D19" s="3">
        <f t="shared" si="0"/>
        <v>17578.849469999997</v>
      </c>
      <c r="E19">
        <v>2.3630000000000002E-2</v>
      </c>
      <c r="F19" s="3">
        <f t="shared" si="1"/>
        <v>451.56930000000006</v>
      </c>
      <c r="G19">
        <v>6.6010000000000001E-3</v>
      </c>
      <c r="H19" s="3">
        <f t="shared" si="2"/>
        <v>126.14511</v>
      </c>
      <c r="I19">
        <v>1.1004E-2</v>
      </c>
      <c r="J19" s="3">
        <f t="shared" si="3"/>
        <v>210.28644</v>
      </c>
      <c r="K19">
        <v>3.0463E-2</v>
      </c>
      <c r="L19" s="3">
        <f t="shared" si="4"/>
        <v>582.14792999999997</v>
      </c>
      <c r="M19">
        <v>8.4250000000000002E-3</v>
      </c>
      <c r="N19" s="3">
        <f t="shared" si="5"/>
        <v>161.00175000000002</v>
      </c>
    </row>
    <row r="20" spans="1:14" x14ac:dyDescent="0.25">
      <c r="A20" t="s">
        <v>62</v>
      </c>
      <c r="B20">
        <v>9667</v>
      </c>
      <c r="C20">
        <v>0.88858199999999998</v>
      </c>
      <c r="D20" s="3">
        <f t="shared" si="0"/>
        <v>8589.9221940000007</v>
      </c>
      <c r="E20">
        <v>4.1183999999999998E-2</v>
      </c>
      <c r="F20" s="3">
        <f t="shared" si="1"/>
        <v>398.12572799999998</v>
      </c>
      <c r="G20">
        <v>2.1129999999999999E-3</v>
      </c>
      <c r="H20" s="3">
        <f t="shared" si="2"/>
        <v>20.426371</v>
      </c>
      <c r="I20">
        <v>7.5110000000000003E-3</v>
      </c>
      <c r="J20" s="3">
        <f t="shared" si="3"/>
        <v>72.608837000000008</v>
      </c>
      <c r="K20">
        <v>5.4403E-2</v>
      </c>
      <c r="L20" s="3">
        <f t="shared" si="4"/>
        <v>525.91380100000003</v>
      </c>
      <c r="M20">
        <v>6.2059999999999997E-3</v>
      </c>
      <c r="N20" s="3">
        <f t="shared" si="5"/>
        <v>59.993401999999996</v>
      </c>
    </row>
    <row r="21" spans="1:14" x14ac:dyDescent="0.25">
      <c r="A21" t="s">
        <v>57</v>
      </c>
      <c r="B21">
        <v>18273</v>
      </c>
      <c r="C21">
        <v>0.86049399999999998</v>
      </c>
      <c r="D21" s="3">
        <f t="shared" si="0"/>
        <v>15723.806861999999</v>
      </c>
      <c r="E21">
        <v>7.9287999999999997E-2</v>
      </c>
      <c r="F21" s="3">
        <f t="shared" si="1"/>
        <v>1448.829624</v>
      </c>
      <c r="G21">
        <v>4.3829999999999997E-3</v>
      </c>
      <c r="H21" s="3">
        <f t="shared" si="2"/>
        <v>80.090558999999999</v>
      </c>
      <c r="I21">
        <v>9.587E-3</v>
      </c>
      <c r="J21" s="3">
        <f t="shared" si="3"/>
        <v>175.18325100000001</v>
      </c>
      <c r="K21">
        <v>2.9951999999999999E-2</v>
      </c>
      <c r="L21" s="3">
        <f t="shared" si="4"/>
        <v>547.31289600000002</v>
      </c>
      <c r="M21">
        <v>1.6295E-2</v>
      </c>
      <c r="N21" s="3">
        <f t="shared" si="5"/>
        <v>297.75853499999999</v>
      </c>
    </row>
    <row r="22" spans="1:14" x14ac:dyDescent="0.25">
      <c r="A22" t="s">
        <v>49</v>
      </c>
      <c r="B22">
        <v>16130</v>
      </c>
      <c r="C22">
        <v>0.91511100000000001</v>
      </c>
      <c r="D22" s="3">
        <f t="shared" si="0"/>
        <v>14760.74043</v>
      </c>
      <c r="E22">
        <v>3.7810000000000003E-2</v>
      </c>
      <c r="F22" s="3">
        <f t="shared" si="1"/>
        <v>609.87530000000004</v>
      </c>
      <c r="G22">
        <v>7.2000000000000005E-4</v>
      </c>
      <c r="H22" s="3">
        <f t="shared" si="2"/>
        <v>11.6136</v>
      </c>
      <c r="I22">
        <v>1.0173E-2</v>
      </c>
      <c r="J22" s="3">
        <f t="shared" si="3"/>
        <v>164.09048999999999</v>
      </c>
      <c r="K22">
        <v>3.1359999999999999E-2</v>
      </c>
      <c r="L22" s="3">
        <f t="shared" si="4"/>
        <v>505.83679999999998</v>
      </c>
      <c r="M22">
        <v>4.8269999999999997E-3</v>
      </c>
      <c r="N22" s="3">
        <f t="shared" si="5"/>
        <v>77.85951</v>
      </c>
    </row>
    <row r="23" spans="1:14" x14ac:dyDescent="0.25">
      <c r="A23" t="s">
        <v>61</v>
      </c>
      <c r="B23">
        <v>150580</v>
      </c>
      <c r="C23">
        <v>0.51277399999999995</v>
      </c>
      <c r="D23" s="3">
        <f t="shared" si="0"/>
        <v>77213.508919999993</v>
      </c>
      <c r="E23">
        <v>0.36413600000000002</v>
      </c>
      <c r="F23" s="3">
        <f t="shared" si="1"/>
        <v>54831.598880000005</v>
      </c>
      <c r="G23">
        <v>8.3420000000000005E-3</v>
      </c>
      <c r="H23" s="3">
        <f t="shared" si="2"/>
        <v>1256.1383600000001</v>
      </c>
      <c r="I23">
        <v>3.9085000000000002E-2</v>
      </c>
      <c r="J23" s="3">
        <f t="shared" si="3"/>
        <v>5885.4193000000005</v>
      </c>
      <c r="K23">
        <v>6.3647999999999996E-2</v>
      </c>
      <c r="L23" s="3">
        <f t="shared" si="4"/>
        <v>9584.1158399999986</v>
      </c>
      <c r="M23">
        <v>1.2015E-2</v>
      </c>
      <c r="N23" s="3">
        <f t="shared" si="5"/>
        <v>1809.2186999999999</v>
      </c>
    </row>
    <row r="24" spans="1:14" x14ac:dyDescent="0.25">
      <c r="A24" t="s">
        <v>38</v>
      </c>
      <c r="B24">
        <v>42133</v>
      </c>
      <c r="C24">
        <v>0.89391699999999996</v>
      </c>
      <c r="D24" s="3">
        <f t="shared" si="0"/>
        <v>37663.404961</v>
      </c>
      <c r="E24">
        <v>4.6865999999999998E-2</v>
      </c>
      <c r="F24" s="3">
        <f t="shared" si="1"/>
        <v>1974.605178</v>
      </c>
      <c r="G24">
        <v>2.2499999999999998E-3</v>
      </c>
      <c r="H24" s="3">
        <f t="shared" si="2"/>
        <v>94.799249999999986</v>
      </c>
      <c r="I24">
        <v>1.1631000000000001E-2</v>
      </c>
      <c r="J24" s="3">
        <f t="shared" si="3"/>
        <v>490.048923</v>
      </c>
      <c r="K24">
        <v>3.1925000000000002E-2</v>
      </c>
      <c r="L24" s="3">
        <f t="shared" si="4"/>
        <v>1345.0960250000001</v>
      </c>
      <c r="M24">
        <v>1.3410999999999999E-2</v>
      </c>
      <c r="N24" s="3">
        <f t="shared" si="5"/>
        <v>565.04566299999999</v>
      </c>
    </row>
    <row r="25" spans="1:14" x14ac:dyDescent="0.25">
      <c r="A25" t="s">
        <v>53</v>
      </c>
      <c r="B25">
        <v>15017</v>
      </c>
      <c r="C25">
        <v>0.86439600000000005</v>
      </c>
      <c r="D25" s="3">
        <f t="shared" si="0"/>
        <v>12980.634732</v>
      </c>
      <c r="E25">
        <v>5.5386999999999999E-2</v>
      </c>
      <c r="F25" s="3">
        <f t="shared" si="1"/>
        <v>831.746579</v>
      </c>
      <c r="G25">
        <v>2.8400000000000002E-4</v>
      </c>
      <c r="H25" s="3">
        <f t="shared" si="2"/>
        <v>4.2648280000000005</v>
      </c>
      <c r="I25">
        <v>1.6886000000000002E-2</v>
      </c>
      <c r="J25" s="3">
        <f t="shared" si="3"/>
        <v>253.57706200000001</v>
      </c>
      <c r="K25">
        <v>5.8911999999999999E-2</v>
      </c>
      <c r="L25" s="3">
        <f t="shared" si="4"/>
        <v>884.68150400000002</v>
      </c>
      <c r="M25">
        <v>4.1359999999999999E-3</v>
      </c>
      <c r="N25" s="3">
        <f t="shared" si="5"/>
        <v>62.110312</v>
      </c>
    </row>
    <row r="26" spans="1:14" x14ac:dyDescent="0.25">
      <c r="A26" t="s">
        <v>40</v>
      </c>
      <c r="B26">
        <v>19863</v>
      </c>
      <c r="C26">
        <v>0.912964</v>
      </c>
      <c r="D26" s="3">
        <f t="shared" si="0"/>
        <v>18134.203932</v>
      </c>
      <c r="E26">
        <v>3.4673000000000002E-2</v>
      </c>
      <c r="F26" s="3">
        <f t="shared" si="1"/>
        <v>688.70979900000009</v>
      </c>
      <c r="G26">
        <v>2.6150000000000001E-3</v>
      </c>
      <c r="H26" s="3">
        <f t="shared" si="2"/>
        <v>51.941745000000004</v>
      </c>
      <c r="I26">
        <v>1.3573999999999999E-2</v>
      </c>
      <c r="J26" s="3">
        <f t="shared" si="3"/>
        <v>269.620362</v>
      </c>
      <c r="K26">
        <v>2.6315999999999999E-2</v>
      </c>
      <c r="L26" s="3">
        <f t="shared" si="4"/>
        <v>522.71470799999997</v>
      </c>
      <c r="M26">
        <v>9.8569999999999994E-3</v>
      </c>
      <c r="N26" s="3">
        <f t="shared" si="5"/>
        <v>195.789591</v>
      </c>
    </row>
    <row r="27" spans="1:14" x14ac:dyDescent="0.25">
      <c r="A27" t="s">
        <v>58</v>
      </c>
      <c r="B27">
        <v>20590</v>
      </c>
      <c r="C27">
        <v>0.88231700000000002</v>
      </c>
      <c r="D27" s="3">
        <f t="shared" si="0"/>
        <v>18166.907030000002</v>
      </c>
      <c r="E27">
        <v>6.6340999999999997E-2</v>
      </c>
      <c r="F27" s="3">
        <f t="shared" si="1"/>
        <v>1365.96119</v>
      </c>
      <c r="G27">
        <v>3.5400000000000002E-3</v>
      </c>
      <c r="H27" s="3">
        <f t="shared" si="2"/>
        <v>72.888599999999997</v>
      </c>
      <c r="I27">
        <v>4.607E-3</v>
      </c>
      <c r="J27" s="3">
        <f t="shared" si="3"/>
        <v>94.858130000000003</v>
      </c>
      <c r="K27">
        <v>3.9862000000000002E-2</v>
      </c>
      <c r="L27" s="3">
        <f t="shared" si="4"/>
        <v>820.75858000000005</v>
      </c>
      <c r="M27">
        <v>3.333E-3</v>
      </c>
      <c r="N27" s="3">
        <f t="shared" si="5"/>
        <v>68.626469999999998</v>
      </c>
    </row>
    <row r="28" spans="1:14" x14ac:dyDescent="0.25">
      <c r="A28" t="s">
        <v>42</v>
      </c>
      <c r="B28">
        <v>15714</v>
      </c>
      <c r="C28">
        <v>0.91809499999999999</v>
      </c>
      <c r="D28" s="3">
        <f t="shared" si="0"/>
        <v>14426.94483</v>
      </c>
      <c r="E28">
        <v>3.3072999999999998E-2</v>
      </c>
      <c r="F28" s="3">
        <f t="shared" si="1"/>
        <v>519.70912199999998</v>
      </c>
      <c r="G28">
        <v>7.9319999999999998E-3</v>
      </c>
      <c r="H28" s="3">
        <f t="shared" si="2"/>
        <v>124.64344799999999</v>
      </c>
      <c r="I28">
        <v>9.4710000000000003E-3</v>
      </c>
      <c r="J28" s="3">
        <f t="shared" si="3"/>
        <v>148.82729399999999</v>
      </c>
      <c r="K28">
        <v>1.6639999999999999E-2</v>
      </c>
      <c r="L28" s="3">
        <f t="shared" si="4"/>
        <v>261.48095999999998</v>
      </c>
      <c r="M28">
        <v>1.4789E-2</v>
      </c>
      <c r="N28" s="3">
        <f t="shared" si="5"/>
        <v>232.39434600000001</v>
      </c>
    </row>
    <row r="29" spans="1:14" x14ac:dyDescent="0.25">
      <c r="A29" t="s">
        <v>37</v>
      </c>
      <c r="B29">
        <v>14095</v>
      </c>
      <c r="C29">
        <v>0.89857500000000001</v>
      </c>
      <c r="D29" s="3">
        <f t="shared" si="0"/>
        <v>12665.414624999999</v>
      </c>
      <c r="E29">
        <v>3.3611000000000002E-2</v>
      </c>
      <c r="F29" s="3">
        <f t="shared" si="1"/>
        <v>473.74704500000001</v>
      </c>
      <c r="G29">
        <v>2.2239999999999998E-3</v>
      </c>
      <c r="H29" s="3">
        <f t="shared" si="2"/>
        <v>31.347279999999998</v>
      </c>
      <c r="I29">
        <v>8.7390000000000002E-3</v>
      </c>
      <c r="J29" s="3">
        <f t="shared" si="3"/>
        <v>123.17620500000001</v>
      </c>
      <c r="K29">
        <v>2.7150000000000001E-2</v>
      </c>
      <c r="L29" s="3">
        <f t="shared" si="4"/>
        <v>382.67925000000002</v>
      </c>
      <c r="M29">
        <v>2.9701000000000002E-2</v>
      </c>
      <c r="N29" s="3">
        <f t="shared" si="5"/>
        <v>418.63559500000002</v>
      </c>
    </row>
    <row r="30" spans="1:14" x14ac:dyDescent="0.25">
      <c r="D30" s="3"/>
      <c r="F30" s="3"/>
      <c r="H30" s="3"/>
      <c r="J30" s="3"/>
      <c r="L30" s="3"/>
      <c r="N30" s="3"/>
    </row>
    <row r="31" spans="1:14" x14ac:dyDescent="0.25">
      <c r="A31" s="1" t="s">
        <v>11</v>
      </c>
      <c r="B31">
        <f>SUM(B2:B29)</f>
        <v>586453</v>
      </c>
      <c r="C31">
        <f>D31/B31</f>
        <v>0.78273628208739654</v>
      </c>
      <c r="D31" s="3">
        <f>SUM(D2:D29)</f>
        <v>459038.04083899996</v>
      </c>
      <c r="E31">
        <f>F31/B31</f>
        <v>0.13607943476800358</v>
      </c>
      <c r="F31" s="3">
        <f>SUM(F2:F29)</f>
        <v>79804.192758000005</v>
      </c>
      <c r="G31">
        <f>H31/B31</f>
        <v>4.6999982965386811E-3</v>
      </c>
      <c r="H31" s="3">
        <f>SUM(H2:H29)</f>
        <v>2756.3281009999992</v>
      </c>
      <c r="I31">
        <f>J31/B31</f>
        <v>2.4002374515945866E-2</v>
      </c>
      <c r="J31" s="3">
        <f>SUM(J2:J29)</f>
        <v>14076.264542000001</v>
      </c>
      <c r="K31">
        <f>L31/B31</f>
        <v>4.1766887817097018E-2</v>
      </c>
      <c r="L31" s="3">
        <f>SUM(L2:L29)</f>
        <v>24494.316660999997</v>
      </c>
      <c r="M31">
        <f>N31/B31</f>
        <v>1.0715078389913597E-2</v>
      </c>
      <c r="N31" s="3">
        <f>SUM(N2:N29)</f>
        <v>6283.889866999999</v>
      </c>
    </row>
  </sheetData>
  <sortState ref="A2:P29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G31" sqref="G31"/>
    </sheetView>
  </sheetViews>
  <sheetFormatPr defaultRowHeight="15" x14ac:dyDescent="0.25"/>
  <cols>
    <col min="1" max="1" width="24.5703125" customWidth="1"/>
    <col min="2" max="2" width="22.140625" customWidth="1"/>
    <col min="3" max="3" width="22.42578125" bestFit="1" customWidth="1"/>
    <col min="4" max="4" width="22.42578125" customWidth="1"/>
    <col min="5" max="5" width="23.7109375" bestFit="1" customWidth="1"/>
    <col min="6" max="6" width="23.7109375" customWidth="1"/>
    <col min="7" max="7" width="27.7109375" bestFit="1" customWidth="1"/>
    <col min="8" max="8" width="27.7109375" customWidth="1"/>
    <col min="9" max="9" width="24.7109375" bestFit="1" customWidth="1"/>
    <col min="10" max="10" width="24.7109375" customWidth="1"/>
    <col min="11" max="11" width="24.140625" bestFit="1" customWidth="1"/>
    <col min="12" max="12" width="24.140625" customWidth="1"/>
    <col min="13" max="13" width="22.85546875" bestFit="1" customWidth="1"/>
    <col min="14" max="14" width="22.85546875" customWidth="1"/>
  </cols>
  <sheetData>
    <row r="1" spans="1:14" x14ac:dyDescent="0.25">
      <c r="A1" t="s">
        <v>2</v>
      </c>
      <c r="B1" t="s">
        <v>3</v>
      </c>
      <c r="C1" t="s">
        <v>4</v>
      </c>
      <c r="D1" t="s">
        <v>13</v>
      </c>
      <c r="E1" t="s">
        <v>5</v>
      </c>
      <c r="F1" t="s">
        <v>14</v>
      </c>
      <c r="G1" t="s">
        <v>6</v>
      </c>
      <c r="H1" t="s">
        <v>15</v>
      </c>
      <c r="I1" t="s">
        <v>12</v>
      </c>
      <c r="J1" t="s">
        <v>16</v>
      </c>
      <c r="K1" t="s">
        <v>8</v>
      </c>
      <c r="L1" t="s">
        <v>17</v>
      </c>
      <c r="M1" t="s">
        <v>9</v>
      </c>
      <c r="N1" t="s">
        <v>18</v>
      </c>
    </row>
    <row r="2" spans="1:14" x14ac:dyDescent="0.25">
      <c r="A2" t="s">
        <v>60</v>
      </c>
      <c r="B2">
        <v>161175</v>
      </c>
      <c r="C2">
        <v>0.67061300000000001</v>
      </c>
      <c r="D2" s="3">
        <f t="shared" ref="D2:D29" si="0">B2*C2</f>
        <v>108086.050275</v>
      </c>
      <c r="E2">
        <v>0.21725800000000001</v>
      </c>
      <c r="F2" s="3">
        <f t="shared" ref="F2:F29" si="1">B2*E2</f>
        <v>35016.558150000004</v>
      </c>
      <c r="G2">
        <v>6.2009999999999999E-3</v>
      </c>
      <c r="H2" s="3">
        <f t="shared" ref="H2:H29" si="2">B2*G2</f>
        <v>999.44617500000004</v>
      </c>
      <c r="I2">
        <v>3.0283000000000001E-2</v>
      </c>
      <c r="J2" s="3">
        <f t="shared" ref="J2:J29" si="3">B2*I2</f>
        <v>4880.8625250000005</v>
      </c>
      <c r="K2">
        <v>6.3191999999999998E-2</v>
      </c>
      <c r="L2" s="3">
        <f t="shared" ref="L2:L29" si="4">B2*K2</f>
        <v>10184.970600000001</v>
      </c>
      <c r="M2">
        <v>1.2453000000000001E-2</v>
      </c>
      <c r="N2" s="3">
        <f t="shared" ref="N2:N29" si="5">B2*M2</f>
        <v>2007.1122750000002</v>
      </c>
    </row>
    <row r="3" spans="1:14" x14ac:dyDescent="0.25">
      <c r="A3" t="s">
        <v>47</v>
      </c>
      <c r="B3">
        <v>34229</v>
      </c>
      <c r="C3">
        <v>0.89797499999999997</v>
      </c>
      <c r="D3" s="3">
        <f t="shared" si="0"/>
        <v>30736.786274999999</v>
      </c>
      <c r="E3">
        <v>4.1332000000000001E-2</v>
      </c>
      <c r="F3" s="3">
        <f t="shared" si="1"/>
        <v>1414.7530280000001</v>
      </c>
      <c r="G3">
        <v>1.312E-3</v>
      </c>
      <c r="H3" s="3">
        <f t="shared" si="2"/>
        <v>44.908448</v>
      </c>
      <c r="I3">
        <v>2.2766000000000002E-2</v>
      </c>
      <c r="J3" s="3">
        <f t="shared" si="3"/>
        <v>779.25741400000004</v>
      </c>
      <c r="K3">
        <v>2.9981000000000001E-2</v>
      </c>
      <c r="L3" s="3">
        <f t="shared" si="4"/>
        <v>1026.2196490000001</v>
      </c>
      <c r="M3">
        <v>6.633E-3</v>
      </c>
      <c r="N3" s="3">
        <f t="shared" si="5"/>
        <v>227.04095699999999</v>
      </c>
    </row>
    <row r="4" spans="1:14" x14ac:dyDescent="0.25">
      <c r="A4" t="s">
        <v>59</v>
      </c>
      <c r="B4">
        <v>18530</v>
      </c>
      <c r="C4">
        <v>0.79366300000000001</v>
      </c>
      <c r="D4" s="3">
        <f t="shared" si="0"/>
        <v>14706.57539</v>
      </c>
      <c r="E4">
        <v>0.13508800000000001</v>
      </c>
      <c r="F4" s="3">
        <f t="shared" si="1"/>
        <v>2503.18064</v>
      </c>
      <c r="G4">
        <v>5.2469999999999999E-3</v>
      </c>
      <c r="H4" s="3">
        <f t="shared" si="2"/>
        <v>97.226910000000004</v>
      </c>
      <c r="I4">
        <v>1.5401E-2</v>
      </c>
      <c r="J4" s="3">
        <f t="shared" si="3"/>
        <v>285.38053000000002</v>
      </c>
      <c r="K4">
        <v>3.832E-2</v>
      </c>
      <c r="L4" s="3">
        <f t="shared" si="4"/>
        <v>710.06960000000004</v>
      </c>
      <c r="M4">
        <v>1.2281E-2</v>
      </c>
      <c r="N4" s="3">
        <f t="shared" si="5"/>
        <v>227.56693000000001</v>
      </c>
    </row>
    <row r="5" spans="1:14" x14ac:dyDescent="0.25">
      <c r="A5" t="s">
        <v>50</v>
      </c>
      <c r="B5">
        <v>44742</v>
      </c>
      <c r="C5">
        <v>0.90098400000000001</v>
      </c>
      <c r="D5" s="3">
        <f t="shared" si="0"/>
        <v>40311.826128000001</v>
      </c>
      <c r="E5">
        <v>3.7560999999999997E-2</v>
      </c>
      <c r="F5" s="3">
        <f t="shared" si="1"/>
        <v>1680.5542619999999</v>
      </c>
      <c r="G5">
        <v>3.3839999999999999E-3</v>
      </c>
      <c r="H5" s="3">
        <f t="shared" si="2"/>
        <v>151.40692799999999</v>
      </c>
      <c r="I5">
        <v>5.4310000000000001E-3</v>
      </c>
      <c r="J5" s="3">
        <f t="shared" si="3"/>
        <v>242.99380200000002</v>
      </c>
      <c r="K5">
        <v>4.0375000000000001E-2</v>
      </c>
      <c r="L5" s="3">
        <f t="shared" si="4"/>
        <v>1806.4582500000001</v>
      </c>
      <c r="M5">
        <v>1.2264000000000001E-2</v>
      </c>
      <c r="N5" s="3">
        <f t="shared" si="5"/>
        <v>548.71588800000006</v>
      </c>
    </row>
    <row r="6" spans="1:14" x14ac:dyDescent="0.25">
      <c r="A6" t="s">
        <v>35</v>
      </c>
      <c r="B6">
        <v>17028</v>
      </c>
      <c r="C6">
        <v>0.94072699999999998</v>
      </c>
      <c r="D6" s="3">
        <f t="shared" si="0"/>
        <v>16018.699355999999</v>
      </c>
      <c r="E6">
        <v>1.4248E-2</v>
      </c>
      <c r="F6" s="3">
        <f t="shared" si="1"/>
        <v>242.61494400000001</v>
      </c>
      <c r="G6">
        <v>1.1100000000000001E-3</v>
      </c>
      <c r="H6" s="3">
        <f t="shared" si="2"/>
        <v>18.90108</v>
      </c>
      <c r="I6">
        <v>5.2969999999999996E-3</v>
      </c>
      <c r="J6" s="3">
        <f t="shared" si="3"/>
        <v>90.197316000000001</v>
      </c>
      <c r="K6">
        <v>2.8688999999999999E-2</v>
      </c>
      <c r="L6" s="3">
        <f t="shared" si="4"/>
        <v>488.51629199999996</v>
      </c>
      <c r="M6">
        <v>9.9299999999999996E-3</v>
      </c>
      <c r="N6" s="3">
        <f t="shared" si="5"/>
        <v>169.08804000000001</v>
      </c>
    </row>
    <row r="7" spans="1:14" x14ac:dyDescent="0.25">
      <c r="A7" t="s">
        <v>55</v>
      </c>
      <c r="B7">
        <v>31368</v>
      </c>
      <c r="C7">
        <v>0.92147299999999999</v>
      </c>
      <c r="D7" s="3">
        <f t="shared" si="0"/>
        <v>28904.765063999999</v>
      </c>
      <c r="E7">
        <v>3.6381999999999998E-2</v>
      </c>
      <c r="F7" s="3">
        <f t="shared" si="1"/>
        <v>1141.2305759999999</v>
      </c>
      <c r="G7">
        <v>2.447E-3</v>
      </c>
      <c r="H7" s="3">
        <f t="shared" si="2"/>
        <v>76.757496000000003</v>
      </c>
      <c r="I7">
        <v>3.3E-3</v>
      </c>
      <c r="J7" s="3">
        <f t="shared" si="3"/>
        <v>103.51439999999999</v>
      </c>
      <c r="K7">
        <v>2.0501999999999999E-2</v>
      </c>
      <c r="L7" s="3">
        <f t="shared" si="4"/>
        <v>643.10673599999996</v>
      </c>
      <c r="M7">
        <v>1.5896E-2</v>
      </c>
      <c r="N7" s="3">
        <f t="shared" si="5"/>
        <v>498.62572800000004</v>
      </c>
    </row>
    <row r="8" spans="1:14" x14ac:dyDescent="0.25">
      <c r="A8" t="s">
        <v>54</v>
      </c>
      <c r="B8">
        <v>28179</v>
      </c>
      <c r="C8">
        <v>0.909964</v>
      </c>
      <c r="D8" s="3">
        <f t="shared" si="0"/>
        <v>25641.875555999999</v>
      </c>
      <c r="E8">
        <v>3.9083E-2</v>
      </c>
      <c r="F8" s="3">
        <f t="shared" si="1"/>
        <v>1101.319857</v>
      </c>
      <c r="G8">
        <v>2.104E-3</v>
      </c>
      <c r="H8" s="3">
        <f t="shared" si="2"/>
        <v>59.288615999999998</v>
      </c>
      <c r="I8">
        <v>8.4499999999999992E-3</v>
      </c>
      <c r="J8" s="3">
        <f t="shared" si="3"/>
        <v>238.11254999999997</v>
      </c>
      <c r="K8">
        <v>3.0348E-2</v>
      </c>
      <c r="L8" s="3">
        <f t="shared" si="4"/>
        <v>855.17629199999999</v>
      </c>
      <c r="M8">
        <v>1.0052E-2</v>
      </c>
      <c r="N8" s="3">
        <f t="shared" si="5"/>
        <v>283.25530800000001</v>
      </c>
    </row>
    <row r="9" spans="1:14" x14ac:dyDescent="0.25">
      <c r="A9" t="s">
        <v>44</v>
      </c>
      <c r="B9">
        <v>62717</v>
      </c>
      <c r="C9">
        <v>0.85397699999999999</v>
      </c>
      <c r="D9" s="3">
        <f t="shared" si="0"/>
        <v>53558.875508999998</v>
      </c>
      <c r="E9">
        <v>4.2097000000000002E-2</v>
      </c>
      <c r="F9" s="3">
        <f t="shared" si="1"/>
        <v>2640.197549</v>
      </c>
      <c r="G9">
        <v>4.2659999999999998E-3</v>
      </c>
      <c r="H9" s="3">
        <f t="shared" si="2"/>
        <v>267.55072200000001</v>
      </c>
      <c r="I9">
        <v>5.1091999999999999E-2</v>
      </c>
      <c r="J9" s="3">
        <f t="shared" si="3"/>
        <v>3204.3369640000001</v>
      </c>
      <c r="K9">
        <v>3.7046999999999997E-2</v>
      </c>
      <c r="L9" s="3">
        <f t="shared" si="4"/>
        <v>2323.4766989999998</v>
      </c>
      <c r="M9">
        <v>1.1521E-2</v>
      </c>
      <c r="N9" s="3">
        <f t="shared" si="5"/>
        <v>722.56255699999997</v>
      </c>
    </row>
    <row r="10" spans="1:14" x14ac:dyDescent="0.25">
      <c r="A10" t="s">
        <v>36</v>
      </c>
      <c r="B10">
        <v>16982</v>
      </c>
      <c r="C10">
        <v>0.89140900000000001</v>
      </c>
      <c r="D10" s="3">
        <f t="shared" si="0"/>
        <v>15137.907638000001</v>
      </c>
      <c r="E10">
        <v>4.8467000000000003E-2</v>
      </c>
      <c r="F10" s="3">
        <f t="shared" si="1"/>
        <v>823.06659400000001</v>
      </c>
      <c r="G10">
        <v>1.9889999999999999E-3</v>
      </c>
      <c r="H10" s="3">
        <f t="shared" si="2"/>
        <v>33.777197999999999</v>
      </c>
      <c r="I10">
        <v>7.1050000000000002E-3</v>
      </c>
      <c r="J10" s="3">
        <f t="shared" si="3"/>
        <v>120.65711</v>
      </c>
      <c r="K10">
        <v>3.6519999999999997E-2</v>
      </c>
      <c r="L10" s="3">
        <f t="shared" si="4"/>
        <v>620.18263999999999</v>
      </c>
      <c r="M10">
        <v>1.4508999999999999E-2</v>
      </c>
      <c r="N10" s="3">
        <f t="shared" si="5"/>
        <v>246.39183799999998</v>
      </c>
    </row>
    <row r="11" spans="1:14" x14ac:dyDescent="0.25">
      <c r="A11" t="s">
        <v>39</v>
      </c>
      <c r="B11">
        <v>107670</v>
      </c>
      <c r="C11">
        <v>0.90915100000000004</v>
      </c>
      <c r="D11" s="3">
        <f t="shared" si="0"/>
        <v>97888.28817</v>
      </c>
      <c r="E11">
        <v>3.9437E-2</v>
      </c>
      <c r="F11" s="3">
        <f t="shared" si="1"/>
        <v>4246.1817899999996</v>
      </c>
      <c r="G11">
        <v>1.8220000000000001E-3</v>
      </c>
      <c r="H11" s="3">
        <f t="shared" si="2"/>
        <v>196.17474000000001</v>
      </c>
      <c r="I11">
        <v>1.1067E-2</v>
      </c>
      <c r="J11" s="3">
        <f t="shared" si="3"/>
        <v>1191.5838900000001</v>
      </c>
      <c r="K11">
        <v>2.7116999999999999E-2</v>
      </c>
      <c r="L11" s="3">
        <f t="shared" si="4"/>
        <v>2919.6873900000001</v>
      </c>
      <c r="M11">
        <v>1.1405999999999999E-2</v>
      </c>
      <c r="N11" s="3">
        <f t="shared" si="5"/>
        <v>1228.08402</v>
      </c>
    </row>
    <row r="12" spans="1:14" x14ac:dyDescent="0.25">
      <c r="A12" t="s">
        <v>52</v>
      </c>
      <c r="B12">
        <v>50595</v>
      </c>
      <c r="C12">
        <v>0.89524400000000004</v>
      </c>
      <c r="D12" s="3">
        <f t="shared" si="0"/>
        <v>45294.870180000005</v>
      </c>
      <c r="E12">
        <v>4.7072000000000003E-2</v>
      </c>
      <c r="F12" s="3">
        <f t="shared" si="1"/>
        <v>2381.6078400000001</v>
      </c>
      <c r="G12">
        <v>3.6250000000000002E-3</v>
      </c>
      <c r="H12" s="3">
        <f t="shared" si="2"/>
        <v>183.40687500000001</v>
      </c>
      <c r="I12">
        <v>1.179E-2</v>
      </c>
      <c r="J12" s="3">
        <f t="shared" si="3"/>
        <v>596.51504999999997</v>
      </c>
      <c r="K12">
        <v>3.4314999999999998E-2</v>
      </c>
      <c r="L12" s="3">
        <f t="shared" si="4"/>
        <v>1736.1674249999999</v>
      </c>
      <c r="M12">
        <v>7.9539999999999993E-3</v>
      </c>
      <c r="N12" s="3">
        <f t="shared" si="5"/>
        <v>402.43262999999996</v>
      </c>
    </row>
    <row r="13" spans="1:14" x14ac:dyDescent="0.25">
      <c r="A13" t="s">
        <v>51</v>
      </c>
      <c r="B13">
        <v>42744</v>
      </c>
      <c r="C13">
        <v>0.89987099999999998</v>
      </c>
      <c r="D13" s="3">
        <f t="shared" si="0"/>
        <v>38464.086023999997</v>
      </c>
      <c r="E13">
        <v>4.3049999999999998E-2</v>
      </c>
      <c r="F13" s="3">
        <f t="shared" si="1"/>
        <v>1840.1291999999999</v>
      </c>
      <c r="G13">
        <v>6.319E-3</v>
      </c>
      <c r="H13" s="3">
        <f t="shared" si="2"/>
        <v>270.09933599999999</v>
      </c>
      <c r="I13">
        <v>5.8100000000000001E-3</v>
      </c>
      <c r="J13" s="3">
        <f t="shared" si="3"/>
        <v>248.34263999999999</v>
      </c>
      <c r="K13">
        <v>2.9855E-2</v>
      </c>
      <c r="L13" s="3">
        <f t="shared" si="4"/>
        <v>1276.12212</v>
      </c>
      <c r="M13">
        <v>1.5095000000000001E-2</v>
      </c>
      <c r="N13" s="3">
        <f t="shared" si="5"/>
        <v>645.22068000000002</v>
      </c>
    </row>
    <row r="14" spans="1:14" x14ac:dyDescent="0.25">
      <c r="A14" t="s">
        <v>41</v>
      </c>
      <c r="B14">
        <v>57496</v>
      </c>
      <c r="C14">
        <v>0.89508500000000002</v>
      </c>
      <c r="D14" s="3">
        <f t="shared" si="0"/>
        <v>51463.807160000004</v>
      </c>
      <c r="E14">
        <v>4.6857999999999997E-2</v>
      </c>
      <c r="F14" s="3">
        <f t="shared" si="1"/>
        <v>2694.1475679999999</v>
      </c>
      <c r="G14">
        <v>5.9540000000000001E-3</v>
      </c>
      <c r="H14" s="3">
        <f t="shared" si="2"/>
        <v>342.33118400000001</v>
      </c>
      <c r="I14">
        <v>8.4390000000000003E-3</v>
      </c>
      <c r="J14" s="3">
        <f t="shared" si="3"/>
        <v>485.20874400000002</v>
      </c>
      <c r="K14">
        <v>3.6240000000000001E-2</v>
      </c>
      <c r="L14" s="3">
        <f t="shared" si="4"/>
        <v>2083.6550400000001</v>
      </c>
      <c r="M14">
        <v>7.424E-3</v>
      </c>
      <c r="N14" s="3">
        <f t="shared" si="5"/>
        <v>426.85030399999999</v>
      </c>
    </row>
    <row r="15" spans="1:14" x14ac:dyDescent="0.25">
      <c r="A15" t="s">
        <v>46</v>
      </c>
      <c r="B15">
        <v>57926</v>
      </c>
      <c r="C15">
        <v>0.87023499999999998</v>
      </c>
      <c r="D15" s="3">
        <f t="shared" si="0"/>
        <v>50409.232609999999</v>
      </c>
      <c r="E15">
        <v>5.1365000000000001E-2</v>
      </c>
      <c r="F15" s="3">
        <f t="shared" si="1"/>
        <v>2975.3689899999999</v>
      </c>
      <c r="G15">
        <v>1.4859999999999999E-3</v>
      </c>
      <c r="H15" s="3">
        <f t="shared" si="2"/>
        <v>86.078035999999997</v>
      </c>
      <c r="I15">
        <v>4.0103E-2</v>
      </c>
      <c r="J15" s="3">
        <f t="shared" si="3"/>
        <v>2323.006378</v>
      </c>
      <c r="K15">
        <v>3.2454999999999998E-2</v>
      </c>
      <c r="L15" s="3">
        <f t="shared" si="4"/>
        <v>1879.9883299999999</v>
      </c>
      <c r="M15">
        <v>4.3569999999999998E-3</v>
      </c>
      <c r="N15" s="3">
        <f t="shared" si="5"/>
        <v>252.38358199999999</v>
      </c>
    </row>
    <row r="16" spans="1:14" x14ac:dyDescent="0.25">
      <c r="A16" t="s">
        <v>56</v>
      </c>
      <c r="B16">
        <v>38405</v>
      </c>
      <c r="C16">
        <v>0.881494</v>
      </c>
      <c r="D16" s="3">
        <f t="shared" si="0"/>
        <v>33853.777069999996</v>
      </c>
      <c r="E16">
        <v>5.5948999999999999E-2</v>
      </c>
      <c r="F16" s="3">
        <f t="shared" si="1"/>
        <v>2148.7213449999999</v>
      </c>
      <c r="G16">
        <v>1.4790000000000001E-3</v>
      </c>
      <c r="H16" s="3">
        <f t="shared" si="2"/>
        <v>56.800995</v>
      </c>
      <c r="I16">
        <v>4.8500000000000001E-3</v>
      </c>
      <c r="J16" s="3">
        <f t="shared" si="3"/>
        <v>186.26425</v>
      </c>
      <c r="K16">
        <v>2.1526E-2</v>
      </c>
      <c r="L16" s="3">
        <f t="shared" si="4"/>
        <v>826.70603000000006</v>
      </c>
      <c r="M16">
        <v>3.4701000000000003E-2</v>
      </c>
      <c r="N16" s="3">
        <f t="shared" si="5"/>
        <v>1332.6919050000001</v>
      </c>
    </row>
    <row r="17" spans="1:14" x14ac:dyDescent="0.25">
      <c r="A17" t="s">
        <v>43</v>
      </c>
      <c r="B17">
        <v>49830</v>
      </c>
      <c r="C17">
        <v>0.91091999999999995</v>
      </c>
      <c r="D17" s="3">
        <f t="shared" si="0"/>
        <v>45391.143599999996</v>
      </c>
      <c r="E17">
        <v>3.0487E-2</v>
      </c>
      <c r="F17" s="3">
        <f t="shared" si="1"/>
        <v>1519.1672100000001</v>
      </c>
      <c r="G17">
        <v>3.3289999999999999E-3</v>
      </c>
      <c r="H17" s="3">
        <f t="shared" si="2"/>
        <v>165.88407000000001</v>
      </c>
      <c r="I17">
        <v>1.6788999999999998E-2</v>
      </c>
      <c r="J17" s="3">
        <f t="shared" si="3"/>
        <v>836.59586999999988</v>
      </c>
      <c r="K17">
        <v>2.5957999999999998E-2</v>
      </c>
      <c r="L17" s="3">
        <f t="shared" si="4"/>
        <v>1293.48714</v>
      </c>
      <c r="M17">
        <v>1.2517E-2</v>
      </c>
      <c r="N17" s="3">
        <f t="shared" si="5"/>
        <v>623.72211000000004</v>
      </c>
    </row>
    <row r="18" spans="1:14" x14ac:dyDescent="0.25">
      <c r="A18" t="s">
        <v>45</v>
      </c>
      <c r="B18">
        <v>69999</v>
      </c>
      <c r="C18">
        <v>0.83838000000000001</v>
      </c>
      <c r="D18" s="3">
        <f t="shared" si="0"/>
        <v>58685.761619999997</v>
      </c>
      <c r="E18">
        <v>5.2947000000000001E-2</v>
      </c>
      <c r="F18" s="3">
        <f t="shared" si="1"/>
        <v>3706.2370530000003</v>
      </c>
      <c r="G18">
        <v>2.761E-3</v>
      </c>
      <c r="H18" s="3">
        <f t="shared" si="2"/>
        <v>193.26723899999999</v>
      </c>
      <c r="I18">
        <v>5.7799999999999997E-2</v>
      </c>
      <c r="J18" s="3">
        <f t="shared" si="3"/>
        <v>4045.9422</v>
      </c>
      <c r="K18">
        <v>4.0772999999999997E-2</v>
      </c>
      <c r="L18" s="3">
        <f t="shared" si="4"/>
        <v>2854.069227</v>
      </c>
      <c r="M18">
        <v>7.339E-3</v>
      </c>
      <c r="N18" s="3">
        <f t="shared" si="5"/>
        <v>513.72266100000002</v>
      </c>
    </row>
    <row r="19" spans="1:14" x14ac:dyDescent="0.25">
      <c r="A19" t="s">
        <v>48</v>
      </c>
      <c r="B19">
        <v>38474</v>
      </c>
      <c r="C19">
        <v>0.92069599999999996</v>
      </c>
      <c r="D19" s="3">
        <f t="shared" si="0"/>
        <v>35422.857903999997</v>
      </c>
      <c r="E19">
        <v>2.1711999999999999E-2</v>
      </c>
      <c r="F19" s="3">
        <f t="shared" si="1"/>
        <v>835.347488</v>
      </c>
      <c r="G19">
        <v>4.4479999999999997E-3</v>
      </c>
      <c r="H19" s="3">
        <f t="shared" si="2"/>
        <v>171.132352</v>
      </c>
      <c r="I19">
        <v>1.1591000000000001E-2</v>
      </c>
      <c r="J19" s="3">
        <f t="shared" si="3"/>
        <v>445.952134</v>
      </c>
      <c r="K19">
        <v>2.8344000000000001E-2</v>
      </c>
      <c r="L19" s="3">
        <f t="shared" si="4"/>
        <v>1090.5070560000001</v>
      </c>
      <c r="M19">
        <v>1.3207999999999999E-2</v>
      </c>
      <c r="N19" s="3">
        <f t="shared" si="5"/>
        <v>508.16459199999997</v>
      </c>
    </row>
    <row r="20" spans="1:14" x14ac:dyDescent="0.25">
      <c r="A20" t="s">
        <v>62</v>
      </c>
      <c r="B20">
        <v>39485</v>
      </c>
      <c r="C20">
        <v>0.90354400000000001</v>
      </c>
      <c r="D20" s="3">
        <f t="shared" si="0"/>
        <v>35676.434840000002</v>
      </c>
      <c r="E20">
        <v>3.9723000000000001E-2</v>
      </c>
      <c r="F20" s="3">
        <f t="shared" si="1"/>
        <v>1568.462655</v>
      </c>
      <c r="G20">
        <v>2.6319999999999998E-3</v>
      </c>
      <c r="H20" s="3">
        <f t="shared" si="2"/>
        <v>103.92451999999999</v>
      </c>
      <c r="I20">
        <v>1.3919000000000001E-2</v>
      </c>
      <c r="J20" s="3">
        <f t="shared" si="3"/>
        <v>549.59171500000002</v>
      </c>
      <c r="K20">
        <v>3.0626E-2</v>
      </c>
      <c r="L20" s="3">
        <f t="shared" si="4"/>
        <v>1209.2676100000001</v>
      </c>
      <c r="M20">
        <v>9.5560000000000003E-3</v>
      </c>
      <c r="N20" s="3">
        <f t="shared" si="5"/>
        <v>377.31866000000002</v>
      </c>
    </row>
    <row r="21" spans="1:14" x14ac:dyDescent="0.25">
      <c r="A21" t="s">
        <v>57</v>
      </c>
      <c r="B21">
        <v>53779</v>
      </c>
      <c r="C21">
        <v>0.84307200000000004</v>
      </c>
      <c r="D21" s="3">
        <f t="shared" si="0"/>
        <v>45339.569088000004</v>
      </c>
      <c r="E21">
        <v>8.5750999999999994E-2</v>
      </c>
      <c r="F21" s="3">
        <f t="shared" si="1"/>
        <v>4611.6030289999999</v>
      </c>
      <c r="G21">
        <v>3.2690000000000002E-3</v>
      </c>
      <c r="H21" s="3">
        <f t="shared" si="2"/>
        <v>175.803551</v>
      </c>
      <c r="I21">
        <v>4.8069999999999996E-3</v>
      </c>
      <c r="J21" s="3">
        <f t="shared" si="3"/>
        <v>258.51565299999999</v>
      </c>
      <c r="K21">
        <v>4.2743000000000003E-2</v>
      </c>
      <c r="L21" s="3">
        <f t="shared" si="4"/>
        <v>2298.6757970000003</v>
      </c>
      <c r="M21">
        <v>2.0358999999999999E-2</v>
      </c>
      <c r="N21" s="3">
        <f t="shared" si="5"/>
        <v>1094.886661</v>
      </c>
    </row>
    <row r="22" spans="1:14" x14ac:dyDescent="0.25">
      <c r="A22" t="s">
        <v>49</v>
      </c>
      <c r="B22">
        <v>41603</v>
      </c>
      <c r="C22">
        <v>0.90989500000000001</v>
      </c>
      <c r="D22" s="3">
        <f t="shared" si="0"/>
        <v>37854.361685000003</v>
      </c>
      <c r="E22">
        <v>2.8339E-2</v>
      </c>
      <c r="F22" s="3">
        <f t="shared" si="1"/>
        <v>1178.9874170000001</v>
      </c>
      <c r="G22">
        <v>4.0629999999999998E-3</v>
      </c>
      <c r="H22" s="3">
        <f t="shared" si="2"/>
        <v>169.03298899999999</v>
      </c>
      <c r="I22">
        <v>8.1609999999999999E-3</v>
      </c>
      <c r="J22" s="3">
        <f t="shared" si="3"/>
        <v>339.52208300000001</v>
      </c>
      <c r="K22">
        <v>3.9940000000000003E-2</v>
      </c>
      <c r="L22" s="3">
        <f t="shared" si="4"/>
        <v>1661.62382</v>
      </c>
      <c r="M22">
        <v>9.6030000000000004E-3</v>
      </c>
      <c r="N22" s="3">
        <f t="shared" si="5"/>
        <v>399.51360900000003</v>
      </c>
    </row>
    <row r="23" spans="1:14" x14ac:dyDescent="0.25">
      <c r="A23" t="s">
        <v>61</v>
      </c>
      <c r="B23">
        <v>392910</v>
      </c>
      <c r="C23">
        <v>0.55253600000000003</v>
      </c>
      <c r="D23" s="3">
        <f t="shared" si="0"/>
        <v>217096.91976000002</v>
      </c>
      <c r="E23">
        <v>0.31337300000000001</v>
      </c>
      <c r="F23" s="3">
        <f t="shared" si="1"/>
        <v>123127.38543000001</v>
      </c>
      <c r="G23">
        <v>7.698E-3</v>
      </c>
      <c r="H23" s="3">
        <f t="shared" si="2"/>
        <v>3024.6211800000001</v>
      </c>
      <c r="I23">
        <v>3.4453999999999999E-2</v>
      </c>
      <c r="J23" s="3">
        <f t="shared" si="3"/>
        <v>13537.32114</v>
      </c>
      <c r="K23">
        <v>7.9703999999999997E-2</v>
      </c>
      <c r="L23" s="3">
        <f t="shared" si="4"/>
        <v>31316.498639999998</v>
      </c>
      <c r="M23">
        <v>1.2234999999999999E-2</v>
      </c>
      <c r="N23" s="3">
        <f t="shared" si="5"/>
        <v>4807.2538500000001</v>
      </c>
    </row>
    <row r="24" spans="1:14" x14ac:dyDescent="0.25">
      <c r="A24" t="s">
        <v>38</v>
      </c>
      <c r="B24">
        <v>96257</v>
      </c>
      <c r="C24">
        <v>0.90076000000000001</v>
      </c>
      <c r="D24" s="3">
        <f t="shared" si="0"/>
        <v>86704.455319999994</v>
      </c>
      <c r="E24">
        <v>3.9258000000000001E-2</v>
      </c>
      <c r="F24" s="3">
        <f t="shared" si="1"/>
        <v>3778.8573060000003</v>
      </c>
      <c r="G24">
        <v>1.516E-3</v>
      </c>
      <c r="H24" s="3">
        <f t="shared" si="2"/>
        <v>145.925612</v>
      </c>
      <c r="I24">
        <v>9.9830000000000006E-3</v>
      </c>
      <c r="J24" s="3">
        <f t="shared" si="3"/>
        <v>960.9336310000001</v>
      </c>
      <c r="K24">
        <v>3.1511999999999998E-2</v>
      </c>
      <c r="L24" s="3">
        <f t="shared" si="4"/>
        <v>3033.2505839999999</v>
      </c>
      <c r="M24">
        <v>1.6971E-2</v>
      </c>
      <c r="N24" s="3">
        <f t="shared" si="5"/>
        <v>1633.5775470000001</v>
      </c>
    </row>
    <row r="25" spans="1:14" x14ac:dyDescent="0.25">
      <c r="A25" t="s">
        <v>53</v>
      </c>
      <c r="B25">
        <v>37513</v>
      </c>
      <c r="C25">
        <v>0.88821399999999995</v>
      </c>
      <c r="D25" s="3">
        <f t="shared" si="0"/>
        <v>33319.571781999999</v>
      </c>
      <c r="E25">
        <v>4.9020000000000001E-2</v>
      </c>
      <c r="F25" s="3">
        <f t="shared" si="1"/>
        <v>1838.88726</v>
      </c>
      <c r="G25">
        <v>1.8910000000000001E-3</v>
      </c>
      <c r="H25" s="3">
        <f t="shared" si="2"/>
        <v>70.937083000000001</v>
      </c>
      <c r="I25">
        <v>1.3799000000000001E-2</v>
      </c>
      <c r="J25" s="3">
        <f t="shared" si="3"/>
        <v>517.641887</v>
      </c>
      <c r="K25">
        <v>3.9824999999999999E-2</v>
      </c>
      <c r="L25" s="3">
        <f t="shared" si="4"/>
        <v>1493.9552249999999</v>
      </c>
      <c r="M25">
        <v>7.2519999999999998E-3</v>
      </c>
      <c r="N25" s="3">
        <f t="shared" si="5"/>
        <v>272.04427599999997</v>
      </c>
    </row>
    <row r="26" spans="1:14" x14ac:dyDescent="0.25">
      <c r="A26" t="s">
        <v>40</v>
      </c>
      <c r="B26">
        <v>78987</v>
      </c>
      <c r="C26">
        <v>0.92122800000000005</v>
      </c>
      <c r="D26" s="3">
        <f t="shared" si="0"/>
        <v>72765.036036000005</v>
      </c>
      <c r="E26">
        <v>3.4554000000000001E-2</v>
      </c>
      <c r="F26" s="3">
        <f t="shared" si="1"/>
        <v>2729.3167980000003</v>
      </c>
      <c r="G26">
        <v>4.1529999999999996E-3</v>
      </c>
      <c r="H26" s="3">
        <f t="shared" si="2"/>
        <v>328.03301099999999</v>
      </c>
      <c r="I26">
        <v>8.8559999999999993E-3</v>
      </c>
      <c r="J26" s="3">
        <f t="shared" si="3"/>
        <v>699.508872</v>
      </c>
      <c r="K26">
        <v>2.0625000000000001E-2</v>
      </c>
      <c r="L26" s="3">
        <f t="shared" si="4"/>
        <v>1629.1068750000002</v>
      </c>
      <c r="M26">
        <v>1.0584E-2</v>
      </c>
      <c r="N26" s="3">
        <f t="shared" si="5"/>
        <v>835.99840799999993</v>
      </c>
    </row>
    <row r="27" spans="1:14" x14ac:dyDescent="0.25">
      <c r="A27" t="s">
        <v>58</v>
      </c>
      <c r="B27">
        <v>49580</v>
      </c>
      <c r="C27">
        <v>0.865178</v>
      </c>
      <c r="D27" s="3">
        <f t="shared" si="0"/>
        <v>42895.525240000003</v>
      </c>
      <c r="E27">
        <v>7.5457999999999997E-2</v>
      </c>
      <c r="F27" s="3">
        <f t="shared" si="1"/>
        <v>3741.2076400000001</v>
      </c>
      <c r="G27">
        <v>3.9360000000000003E-3</v>
      </c>
      <c r="H27" s="3">
        <f t="shared" si="2"/>
        <v>195.14688000000001</v>
      </c>
      <c r="I27">
        <v>4.5529999999999998E-3</v>
      </c>
      <c r="J27" s="3">
        <f t="shared" si="3"/>
        <v>225.73773999999997</v>
      </c>
      <c r="K27">
        <v>3.8262999999999998E-2</v>
      </c>
      <c r="L27" s="3">
        <f t="shared" si="4"/>
        <v>1897.07954</v>
      </c>
      <c r="M27">
        <v>1.2612E-2</v>
      </c>
      <c r="N27" s="3">
        <f t="shared" si="5"/>
        <v>625.30295999999998</v>
      </c>
    </row>
    <row r="28" spans="1:14" x14ac:dyDescent="0.25">
      <c r="A28" t="s">
        <v>42</v>
      </c>
      <c r="B28">
        <v>52452</v>
      </c>
      <c r="C28">
        <v>0.90969599999999995</v>
      </c>
      <c r="D28" s="3">
        <f t="shared" si="0"/>
        <v>47715.374592</v>
      </c>
      <c r="E28">
        <v>3.4660000000000003E-2</v>
      </c>
      <c r="F28" s="3">
        <f t="shared" si="1"/>
        <v>1817.9863200000002</v>
      </c>
      <c r="G28">
        <v>6.0109999999999999E-3</v>
      </c>
      <c r="H28" s="3">
        <f t="shared" si="2"/>
        <v>315.288972</v>
      </c>
      <c r="I28">
        <v>1.2812E-2</v>
      </c>
      <c r="J28" s="3">
        <f t="shared" si="3"/>
        <v>672.01502400000004</v>
      </c>
      <c r="K28">
        <v>2.8568E-2</v>
      </c>
      <c r="L28" s="3">
        <f t="shared" si="4"/>
        <v>1498.4487360000001</v>
      </c>
      <c r="M28">
        <v>8.2529999999999999E-3</v>
      </c>
      <c r="N28" s="3">
        <f t="shared" si="5"/>
        <v>432.88635599999998</v>
      </c>
    </row>
    <row r="29" spans="1:14" x14ac:dyDescent="0.25">
      <c r="A29" t="s">
        <v>37</v>
      </c>
      <c r="B29">
        <v>78192</v>
      </c>
      <c r="C29">
        <v>0.89470300000000003</v>
      </c>
      <c r="D29" s="3">
        <f t="shared" si="0"/>
        <v>69958.616976000005</v>
      </c>
      <c r="E29">
        <v>3.5077999999999998E-2</v>
      </c>
      <c r="F29" s="3">
        <f t="shared" si="1"/>
        <v>2742.818976</v>
      </c>
      <c r="G29">
        <v>1.9910000000000001E-3</v>
      </c>
      <c r="H29" s="3">
        <f t="shared" si="2"/>
        <v>155.680272</v>
      </c>
      <c r="I29">
        <v>1.5946999999999999E-2</v>
      </c>
      <c r="J29" s="3">
        <f t="shared" si="3"/>
        <v>1246.9278239999999</v>
      </c>
      <c r="K29">
        <v>2.6915999999999999E-2</v>
      </c>
      <c r="L29" s="3">
        <f t="shared" si="4"/>
        <v>2104.6158719999999</v>
      </c>
      <c r="M29">
        <v>2.5364999999999999E-2</v>
      </c>
      <c r="N29" s="3">
        <f t="shared" si="5"/>
        <v>1983.3400799999999</v>
      </c>
    </row>
    <row r="30" spans="1:14" x14ac:dyDescent="0.25">
      <c r="D30" s="3"/>
      <c r="F30" s="3"/>
      <c r="H30" s="3"/>
      <c r="J30" s="3"/>
      <c r="L30" s="3"/>
      <c r="N30" s="3"/>
    </row>
    <row r="31" spans="1:14" s="1" customFormat="1" x14ac:dyDescent="0.25">
      <c r="A31" s="1" t="s">
        <v>11</v>
      </c>
      <c r="B31" s="1">
        <f>SUM(B2:B29)</f>
        <v>1848847</v>
      </c>
      <c r="C31" s="1">
        <f>D31/B31</f>
        <v>0.80012194132234837</v>
      </c>
      <c r="D31" s="4">
        <f>SUM(D2:D29)</f>
        <v>1479303.0508479998</v>
      </c>
      <c r="E31" s="1">
        <f>F31/B31</f>
        <v>0.11685439461188515</v>
      </c>
      <c r="F31" s="4">
        <f>SUM(F2:F29)</f>
        <v>216045.89691500002</v>
      </c>
      <c r="G31" s="1">
        <f>H31/B31</f>
        <v>4.3804773840128465E-3</v>
      </c>
      <c r="H31" s="4">
        <f>SUM(H2:H29)</f>
        <v>8098.8324699999994</v>
      </c>
      <c r="I31" s="1">
        <f>J31/B31</f>
        <v>2.1263219366448382E-2</v>
      </c>
      <c r="J31" s="4">
        <f>SUM(J2:J29)</f>
        <v>39312.439335999989</v>
      </c>
      <c r="K31" s="1">
        <f>L31/B31</f>
        <v>4.4763622525281981E-2</v>
      </c>
      <c r="L31" s="4">
        <f>SUM(L2:L29)</f>
        <v>82761.089215000015</v>
      </c>
      <c r="M31" s="1">
        <f>N31/B31</f>
        <v>1.2616378971326454E-2</v>
      </c>
      <c r="N31" s="4">
        <f>SUM(N2:N29)</f>
        <v>23325.754412000002</v>
      </c>
    </row>
  </sheetData>
  <sortState ref="A2:P29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topLeftCell="R13" workbookViewId="0">
      <selection activeCell="AN40" sqref="AN40"/>
    </sheetView>
  </sheetViews>
  <sheetFormatPr defaultColWidth="10.5703125" defaultRowHeight="15" x14ac:dyDescent="0.25"/>
  <cols>
    <col min="2" max="2" width="19.28515625" customWidth="1"/>
    <col min="3" max="3" width="19.42578125" bestFit="1" customWidth="1"/>
    <col min="4" max="4" width="9" bestFit="1" customWidth="1"/>
    <col min="5" max="5" width="18.28515625" bestFit="1" customWidth="1"/>
    <col min="6" max="6" width="20.140625" bestFit="1" customWidth="1"/>
    <col min="7" max="7" width="20.7109375" bestFit="1" customWidth="1"/>
    <col min="8" max="8" width="10.85546875" bestFit="1" customWidth="1"/>
    <col min="9" max="9" width="23.5703125" bestFit="1" customWidth="1"/>
    <col min="10" max="10" width="9" bestFit="1" customWidth="1"/>
    <col min="11" max="11" width="19.7109375" bestFit="1" customWidth="1"/>
    <col min="12" max="12" width="9" bestFit="1" customWidth="1"/>
    <col min="13" max="13" width="19.140625" bestFit="1" customWidth="1"/>
    <col min="14" max="14" width="9" bestFit="1" customWidth="1"/>
    <col min="15" max="15" width="19.85546875" bestFit="1" customWidth="1"/>
    <col min="18" max="18" width="17.28515625" bestFit="1" customWidth="1"/>
    <col min="20" max="20" width="18.5703125" bestFit="1" customWidth="1"/>
  </cols>
  <sheetData>
    <row r="1" spans="1:24" x14ac:dyDescent="0.25">
      <c r="A1" s="6" t="s">
        <v>66</v>
      </c>
      <c r="B1" s="6"/>
      <c r="C1" s="6"/>
      <c r="D1" s="6"/>
      <c r="E1" s="6"/>
      <c r="F1" s="6"/>
    </row>
    <row r="3" spans="1:24" x14ac:dyDescent="0.25">
      <c r="A3" t="s">
        <v>24</v>
      </c>
    </row>
    <row r="4" spans="1:24" x14ac:dyDescent="0.25">
      <c r="B4" t="s">
        <v>22</v>
      </c>
    </row>
    <row r="5" spans="1:24" x14ac:dyDescent="0.25">
      <c r="B5" t="s">
        <v>2</v>
      </c>
      <c r="C5" t="s">
        <v>3</v>
      </c>
      <c r="D5" t="s">
        <v>4</v>
      </c>
      <c r="E5" t="s">
        <v>13</v>
      </c>
      <c r="F5" t="s">
        <v>5</v>
      </c>
      <c r="G5" t="s">
        <v>14</v>
      </c>
      <c r="H5" t="s">
        <v>6</v>
      </c>
      <c r="I5" t="s">
        <v>15</v>
      </c>
      <c r="J5" t="s">
        <v>7</v>
      </c>
      <c r="K5" t="s">
        <v>19</v>
      </c>
      <c r="L5" t="s">
        <v>8</v>
      </c>
      <c r="M5" t="s">
        <v>20</v>
      </c>
      <c r="N5" t="s">
        <v>9</v>
      </c>
      <c r="O5" t="s">
        <v>21</v>
      </c>
      <c r="S5" t="s">
        <v>64</v>
      </c>
      <c r="T5" t="s">
        <v>63</v>
      </c>
      <c r="U5" t="s">
        <v>6</v>
      </c>
      <c r="V5" t="s">
        <v>7</v>
      </c>
      <c r="W5" t="s">
        <v>65</v>
      </c>
      <c r="X5" t="s">
        <v>9</v>
      </c>
    </row>
    <row r="6" spans="1:24" x14ac:dyDescent="0.25">
      <c r="A6">
        <v>1</v>
      </c>
      <c r="B6" t="s">
        <v>61</v>
      </c>
      <c r="C6">
        <v>29360</v>
      </c>
      <c r="D6">
        <v>0.55016500000000002</v>
      </c>
      <c r="E6">
        <f t="shared" ref="E6:E15" si="0">C6*D6</f>
        <v>16152.8444</v>
      </c>
      <c r="F6">
        <v>0.32378099999999999</v>
      </c>
      <c r="G6">
        <f t="shared" ref="G6:G15" si="1">C6*F6</f>
        <v>9506.2101599999987</v>
      </c>
      <c r="H6">
        <v>9.1629999999999993E-3</v>
      </c>
      <c r="I6">
        <f t="shared" ref="I6:I15" si="2">C6*H6</f>
        <v>269.02567999999997</v>
      </c>
      <c r="J6">
        <v>4.5969999999999997E-2</v>
      </c>
      <c r="K6">
        <f t="shared" ref="K6:K15" si="3">C6*J6</f>
        <v>1349.6791999999998</v>
      </c>
      <c r="L6">
        <v>5.9227000000000002E-2</v>
      </c>
      <c r="M6">
        <f t="shared" ref="M6:M15" si="4">C6*L6</f>
        <v>1738.90472</v>
      </c>
      <c r="N6">
        <v>1.1694E-2</v>
      </c>
      <c r="O6">
        <f t="shared" ref="O6:O15" si="5">C6*N6</f>
        <v>343.33583999999996</v>
      </c>
      <c r="R6" t="s">
        <v>61</v>
      </c>
      <c r="S6">
        <v>0.55016500000000002</v>
      </c>
      <c r="T6">
        <v>0.32378099999999999</v>
      </c>
      <c r="U6">
        <v>9.1629999999999993E-3</v>
      </c>
      <c r="V6">
        <v>4.5969999999999997E-2</v>
      </c>
      <c r="W6">
        <v>5.9227000000000002E-2</v>
      </c>
      <c r="X6">
        <v>1.1694E-2</v>
      </c>
    </row>
    <row r="7" spans="1:24" x14ac:dyDescent="0.25">
      <c r="A7">
        <v>2</v>
      </c>
      <c r="B7" t="s">
        <v>45</v>
      </c>
      <c r="C7">
        <v>15216</v>
      </c>
      <c r="D7">
        <v>0.79036700000000004</v>
      </c>
      <c r="E7">
        <f t="shared" si="0"/>
        <v>12026.224272000001</v>
      </c>
      <c r="F7">
        <v>7.8863000000000003E-2</v>
      </c>
      <c r="G7">
        <f t="shared" si="1"/>
        <v>1199.9794080000001</v>
      </c>
      <c r="H7">
        <v>2.673E-3</v>
      </c>
      <c r="I7">
        <f t="shared" si="2"/>
        <v>40.672367999999999</v>
      </c>
      <c r="J7">
        <v>7.5897999999999993E-2</v>
      </c>
      <c r="K7">
        <f t="shared" si="3"/>
        <v>1154.8639679999999</v>
      </c>
      <c r="L7">
        <v>3.9705999999999998E-2</v>
      </c>
      <c r="M7">
        <f t="shared" si="4"/>
        <v>604.16649599999994</v>
      </c>
      <c r="N7">
        <v>1.2492E-2</v>
      </c>
      <c r="O7">
        <f t="shared" si="5"/>
        <v>190.078272</v>
      </c>
      <c r="R7" t="s">
        <v>45</v>
      </c>
      <c r="S7">
        <v>0.79036700000000004</v>
      </c>
      <c r="T7">
        <v>7.8863000000000003E-2</v>
      </c>
      <c r="U7">
        <v>2.673E-3</v>
      </c>
      <c r="V7">
        <v>7.5897999999999993E-2</v>
      </c>
      <c r="W7">
        <v>3.9705999999999998E-2</v>
      </c>
      <c r="X7">
        <v>1.2492E-2</v>
      </c>
    </row>
    <row r="8" spans="1:24" x14ac:dyDescent="0.25">
      <c r="A8">
        <v>3</v>
      </c>
      <c r="B8" t="s">
        <v>38</v>
      </c>
      <c r="C8">
        <v>12620</v>
      </c>
      <c r="D8">
        <v>0.89622800000000002</v>
      </c>
      <c r="E8">
        <f t="shared" si="0"/>
        <v>11310.397360000001</v>
      </c>
      <c r="F8">
        <v>4.3936999999999997E-2</v>
      </c>
      <c r="G8">
        <f t="shared" si="1"/>
        <v>554.48493999999994</v>
      </c>
      <c r="H8">
        <v>3.3769999999999998E-3</v>
      </c>
      <c r="I8">
        <f t="shared" si="2"/>
        <v>42.617739999999998</v>
      </c>
      <c r="J8">
        <v>1.1949E-2</v>
      </c>
      <c r="K8">
        <f t="shared" si="3"/>
        <v>150.79638</v>
      </c>
      <c r="L8">
        <v>3.3043000000000003E-2</v>
      </c>
      <c r="M8">
        <f t="shared" si="4"/>
        <v>417.00266000000005</v>
      </c>
      <c r="N8">
        <v>1.1466E-2</v>
      </c>
      <c r="O8">
        <f t="shared" si="5"/>
        <v>144.70092</v>
      </c>
      <c r="R8" t="s">
        <v>38</v>
      </c>
      <c r="S8">
        <v>0.89622800000000002</v>
      </c>
      <c r="T8">
        <v>4.3936999999999997E-2</v>
      </c>
      <c r="U8">
        <v>3.3769999999999998E-3</v>
      </c>
      <c r="V8">
        <v>1.1949E-2</v>
      </c>
      <c r="W8">
        <v>3.3043000000000003E-2</v>
      </c>
      <c r="X8">
        <v>1.1466E-2</v>
      </c>
    </row>
    <row r="9" spans="1:24" x14ac:dyDescent="0.25">
      <c r="A9">
        <v>4</v>
      </c>
      <c r="B9" t="s">
        <v>48</v>
      </c>
      <c r="C9">
        <v>7896</v>
      </c>
      <c r="D9">
        <v>0.90981299999999998</v>
      </c>
      <c r="E9">
        <f t="shared" si="0"/>
        <v>7183.8834479999996</v>
      </c>
      <c r="F9">
        <v>3.2129999999999999E-2</v>
      </c>
      <c r="G9">
        <f t="shared" si="1"/>
        <v>253.69847999999999</v>
      </c>
      <c r="H9">
        <v>9.7000000000000003E-3</v>
      </c>
      <c r="I9">
        <f t="shared" si="2"/>
        <v>76.591200000000001</v>
      </c>
      <c r="J9">
        <v>7.4079999999999997E-3</v>
      </c>
      <c r="K9">
        <f t="shared" si="3"/>
        <v>58.493567999999996</v>
      </c>
      <c r="L9">
        <v>3.3613999999999998E-2</v>
      </c>
      <c r="M9">
        <f t="shared" si="4"/>
        <v>265.41614399999997</v>
      </c>
      <c r="N9">
        <v>7.3350000000000004E-3</v>
      </c>
      <c r="O9">
        <f t="shared" si="5"/>
        <v>57.917160000000003</v>
      </c>
      <c r="R9" t="s">
        <v>48</v>
      </c>
      <c r="S9">
        <v>0.90981299999999998</v>
      </c>
      <c r="T9">
        <v>3.2129999999999999E-2</v>
      </c>
      <c r="U9">
        <v>9.7000000000000003E-3</v>
      </c>
      <c r="V9">
        <v>7.4079999999999997E-3</v>
      </c>
      <c r="W9">
        <v>3.3613999999999998E-2</v>
      </c>
      <c r="X9">
        <v>7.3350000000000004E-3</v>
      </c>
    </row>
    <row r="10" spans="1:24" x14ac:dyDescent="0.25">
      <c r="A10">
        <v>5</v>
      </c>
      <c r="B10" t="s">
        <v>53</v>
      </c>
      <c r="C10">
        <v>6636</v>
      </c>
      <c r="D10">
        <v>0.83308499999999996</v>
      </c>
      <c r="E10">
        <f t="shared" si="0"/>
        <v>5528.3520600000002</v>
      </c>
      <c r="F10">
        <v>6.6552E-2</v>
      </c>
      <c r="G10">
        <f t="shared" si="1"/>
        <v>441.639072</v>
      </c>
      <c r="H10">
        <v>0</v>
      </c>
      <c r="I10">
        <f t="shared" si="2"/>
        <v>0</v>
      </c>
      <c r="J10">
        <v>2.1471000000000001E-2</v>
      </c>
      <c r="K10">
        <f t="shared" si="3"/>
        <v>142.48155600000001</v>
      </c>
      <c r="L10">
        <v>7.1762000000000006E-2</v>
      </c>
      <c r="M10">
        <f t="shared" si="4"/>
        <v>476.21263200000004</v>
      </c>
      <c r="N10">
        <v>7.1310000000000002E-3</v>
      </c>
      <c r="O10">
        <f t="shared" si="5"/>
        <v>47.321316000000003</v>
      </c>
      <c r="R10" t="s">
        <v>53</v>
      </c>
      <c r="S10">
        <v>0.83308499999999996</v>
      </c>
      <c r="T10">
        <v>6.6552E-2</v>
      </c>
      <c r="U10">
        <v>0</v>
      </c>
      <c r="V10">
        <v>2.1471000000000001E-2</v>
      </c>
      <c r="W10">
        <v>7.1762000000000006E-2</v>
      </c>
      <c r="X10">
        <v>7.1310000000000002E-3</v>
      </c>
    </row>
    <row r="11" spans="1:24" x14ac:dyDescent="0.25">
      <c r="A11">
        <v>6</v>
      </c>
      <c r="B11" t="s">
        <v>58</v>
      </c>
      <c r="C11">
        <v>5744</v>
      </c>
      <c r="D11">
        <v>0.90190400000000004</v>
      </c>
      <c r="E11">
        <f t="shared" si="0"/>
        <v>5180.5365760000004</v>
      </c>
      <c r="F11">
        <v>5.3117999999999999E-2</v>
      </c>
      <c r="G11">
        <f t="shared" si="1"/>
        <v>305.10979199999997</v>
      </c>
      <c r="H11">
        <v>3.4680000000000002E-3</v>
      </c>
      <c r="I11">
        <f t="shared" si="2"/>
        <v>19.920192</v>
      </c>
      <c r="J11">
        <v>4.4939999999999997E-3</v>
      </c>
      <c r="K11">
        <f t="shared" si="3"/>
        <v>25.813535999999999</v>
      </c>
      <c r="L11">
        <v>3.4319000000000002E-2</v>
      </c>
      <c r="M11">
        <f t="shared" si="4"/>
        <v>197.12833600000002</v>
      </c>
      <c r="N11">
        <v>2.696E-3</v>
      </c>
      <c r="O11">
        <f t="shared" si="5"/>
        <v>15.485824000000001</v>
      </c>
      <c r="R11" t="s">
        <v>58</v>
      </c>
      <c r="S11">
        <v>0.90190400000000004</v>
      </c>
      <c r="T11">
        <v>5.3117999999999999E-2</v>
      </c>
      <c r="U11">
        <v>3.4680000000000002E-3</v>
      </c>
      <c r="V11">
        <v>4.4939999999999997E-3</v>
      </c>
      <c r="W11">
        <v>3.4319000000000002E-2</v>
      </c>
      <c r="X11">
        <v>2.696E-3</v>
      </c>
    </row>
    <row r="12" spans="1:24" x14ac:dyDescent="0.25">
      <c r="A12">
        <v>7</v>
      </c>
      <c r="B12" t="s">
        <v>46</v>
      </c>
      <c r="C12">
        <v>5698</v>
      </c>
      <c r="D12">
        <v>0.87127600000000005</v>
      </c>
      <c r="E12">
        <f t="shared" si="0"/>
        <v>4964.5306479999999</v>
      </c>
      <c r="F12">
        <v>5.9410999999999999E-2</v>
      </c>
      <c r="G12">
        <f t="shared" si="1"/>
        <v>338.52387799999997</v>
      </c>
      <c r="H12">
        <v>7.3200000000000001E-4</v>
      </c>
      <c r="I12">
        <f t="shared" si="2"/>
        <v>4.1709360000000002</v>
      </c>
      <c r="J12">
        <v>3.6310000000000002E-2</v>
      </c>
      <c r="K12">
        <f t="shared" si="3"/>
        <v>206.89438000000001</v>
      </c>
      <c r="L12">
        <v>2.1426000000000001E-2</v>
      </c>
      <c r="M12">
        <f t="shared" si="4"/>
        <v>122.08534800000001</v>
      </c>
      <c r="N12">
        <v>1.0846E-2</v>
      </c>
      <c r="O12">
        <f t="shared" si="5"/>
        <v>61.800508000000001</v>
      </c>
      <c r="R12" t="s">
        <v>46</v>
      </c>
      <c r="S12">
        <v>0.87127600000000005</v>
      </c>
      <c r="T12">
        <v>5.9410999999999999E-2</v>
      </c>
      <c r="U12">
        <v>7.3200000000000001E-4</v>
      </c>
      <c r="V12">
        <v>3.6310000000000002E-2</v>
      </c>
      <c r="W12">
        <v>2.1426000000000001E-2</v>
      </c>
      <c r="X12">
        <v>1.0846E-2</v>
      </c>
    </row>
    <row r="13" spans="1:24" x14ac:dyDescent="0.25">
      <c r="A13">
        <v>8</v>
      </c>
      <c r="B13" t="s">
        <v>40</v>
      </c>
      <c r="C13">
        <v>5505</v>
      </c>
      <c r="D13">
        <v>0.91442599999999996</v>
      </c>
      <c r="E13">
        <f t="shared" si="0"/>
        <v>5033.9151299999994</v>
      </c>
      <c r="F13">
        <v>3.8063E-2</v>
      </c>
      <c r="G13">
        <f t="shared" si="1"/>
        <v>209.53681499999999</v>
      </c>
      <c r="H13">
        <v>2.6949999999999999E-3</v>
      </c>
      <c r="I13">
        <f t="shared" si="2"/>
        <v>14.835974999999999</v>
      </c>
      <c r="J13">
        <v>5.555E-3</v>
      </c>
      <c r="K13">
        <f t="shared" si="3"/>
        <v>30.580275</v>
      </c>
      <c r="L13">
        <v>2.9682E-2</v>
      </c>
      <c r="M13">
        <f t="shared" si="4"/>
        <v>163.39940999999999</v>
      </c>
      <c r="N13">
        <v>9.58E-3</v>
      </c>
      <c r="O13">
        <f t="shared" si="5"/>
        <v>52.737900000000003</v>
      </c>
      <c r="R13" t="s">
        <v>40</v>
      </c>
      <c r="S13">
        <v>0.91442599999999996</v>
      </c>
      <c r="T13">
        <v>3.8063E-2</v>
      </c>
      <c r="U13">
        <v>2.6949999999999999E-3</v>
      </c>
      <c r="V13">
        <v>5.555E-3</v>
      </c>
      <c r="W13">
        <v>2.9682E-2</v>
      </c>
      <c r="X13">
        <v>9.58E-3</v>
      </c>
    </row>
    <row r="14" spans="1:24" x14ac:dyDescent="0.25">
      <c r="A14">
        <v>9</v>
      </c>
      <c r="B14" t="s">
        <v>39</v>
      </c>
      <c r="C14">
        <v>5257</v>
      </c>
      <c r="D14">
        <v>0.90883100000000006</v>
      </c>
      <c r="E14">
        <f t="shared" si="0"/>
        <v>4777.7245670000002</v>
      </c>
      <c r="F14">
        <v>2.9572999999999999E-2</v>
      </c>
      <c r="G14">
        <f t="shared" si="1"/>
        <v>155.465261</v>
      </c>
      <c r="H14">
        <v>2.6670000000000001E-3</v>
      </c>
      <c r="I14">
        <f t="shared" si="2"/>
        <v>14.020419</v>
      </c>
      <c r="J14">
        <v>9.953E-3</v>
      </c>
      <c r="K14">
        <f t="shared" si="3"/>
        <v>52.322921000000001</v>
      </c>
      <c r="L14">
        <v>3.8234999999999998E-2</v>
      </c>
      <c r="M14">
        <f t="shared" si="4"/>
        <v>201.001395</v>
      </c>
      <c r="N14">
        <v>1.0741000000000001E-2</v>
      </c>
      <c r="O14">
        <f t="shared" si="5"/>
        <v>56.465437000000001</v>
      </c>
      <c r="R14" t="s">
        <v>39</v>
      </c>
      <c r="S14">
        <v>0.90883100000000006</v>
      </c>
      <c r="T14">
        <v>2.9572999999999999E-2</v>
      </c>
      <c r="U14">
        <v>2.6670000000000001E-3</v>
      </c>
      <c r="V14">
        <v>9.953E-3</v>
      </c>
      <c r="W14">
        <v>3.8234999999999998E-2</v>
      </c>
      <c r="X14">
        <v>1.0741000000000001E-2</v>
      </c>
    </row>
    <row r="15" spans="1:24" x14ac:dyDescent="0.25">
      <c r="A15">
        <v>10</v>
      </c>
      <c r="B15" t="s">
        <v>49</v>
      </c>
      <c r="C15">
        <v>5173</v>
      </c>
      <c r="D15">
        <v>0.90513200000000005</v>
      </c>
      <c r="E15">
        <f t="shared" si="0"/>
        <v>4682.2478360000005</v>
      </c>
      <c r="F15">
        <v>5.5785000000000001E-2</v>
      </c>
      <c r="G15">
        <f t="shared" si="1"/>
        <v>288.575805</v>
      </c>
      <c r="H15">
        <v>1.7000000000000001E-4</v>
      </c>
      <c r="I15">
        <f t="shared" si="2"/>
        <v>0.87941000000000003</v>
      </c>
      <c r="J15">
        <v>7.3460000000000001E-3</v>
      </c>
      <c r="K15">
        <f t="shared" si="3"/>
        <v>38.000858000000001</v>
      </c>
      <c r="L15">
        <v>2.6388999999999999E-2</v>
      </c>
      <c r="M15">
        <f t="shared" si="4"/>
        <v>136.51029700000001</v>
      </c>
      <c r="N15">
        <v>5.1770000000000002E-3</v>
      </c>
      <c r="O15">
        <f t="shared" si="5"/>
        <v>26.780621</v>
      </c>
      <c r="R15" t="s">
        <v>49</v>
      </c>
      <c r="S15">
        <v>0.90513200000000005</v>
      </c>
      <c r="T15">
        <v>5.5785000000000001E-2</v>
      </c>
      <c r="U15">
        <v>1.7000000000000001E-4</v>
      </c>
      <c r="V15">
        <v>7.3460000000000001E-3</v>
      </c>
      <c r="W15">
        <v>2.6388999999999999E-2</v>
      </c>
      <c r="X15">
        <v>5.1770000000000002E-3</v>
      </c>
    </row>
    <row r="19" spans="1:24" x14ac:dyDescent="0.25">
      <c r="B19" t="s">
        <v>23</v>
      </c>
    </row>
    <row r="20" spans="1:24" x14ac:dyDescent="0.25">
      <c r="B20" t="s">
        <v>2</v>
      </c>
      <c r="C20" t="s">
        <v>3</v>
      </c>
      <c r="D20" t="s">
        <v>4</v>
      </c>
      <c r="E20" t="s">
        <v>13</v>
      </c>
      <c r="F20" t="s">
        <v>5</v>
      </c>
      <c r="G20" t="s">
        <v>14</v>
      </c>
      <c r="H20" t="s">
        <v>6</v>
      </c>
      <c r="I20" t="s">
        <v>15</v>
      </c>
      <c r="J20" t="s">
        <v>7</v>
      </c>
      <c r="K20" t="s">
        <v>19</v>
      </c>
      <c r="L20" t="s">
        <v>8</v>
      </c>
      <c r="M20" t="s">
        <v>20</v>
      </c>
      <c r="N20" t="s">
        <v>9</v>
      </c>
      <c r="O20" t="s">
        <v>21</v>
      </c>
      <c r="S20" t="s">
        <v>64</v>
      </c>
      <c r="T20" t="s">
        <v>63</v>
      </c>
      <c r="U20" t="s">
        <v>6</v>
      </c>
      <c r="V20" t="s">
        <v>7</v>
      </c>
      <c r="W20" t="s">
        <v>65</v>
      </c>
      <c r="X20" t="s">
        <v>9</v>
      </c>
    </row>
    <row r="21" spans="1:24" x14ac:dyDescent="0.25">
      <c r="A21" t="s">
        <v>25</v>
      </c>
      <c r="B21" t="s">
        <v>61</v>
      </c>
      <c r="C21">
        <v>29360</v>
      </c>
      <c r="D21">
        <v>0.55016500000000002</v>
      </c>
      <c r="E21">
        <f t="shared" ref="E21:E30" si="6">C21*D21</f>
        <v>16152.8444</v>
      </c>
      <c r="F21">
        <v>0.32378099999999999</v>
      </c>
      <c r="G21">
        <f t="shared" ref="G21:G30" si="7">C21*F21</f>
        <v>9506.2101599999987</v>
      </c>
      <c r="H21">
        <v>9.1629999999999993E-3</v>
      </c>
      <c r="I21">
        <f t="shared" ref="I21:I30" si="8">C21*H21</f>
        <v>269.02567999999997</v>
      </c>
      <c r="J21">
        <v>4.5969999999999997E-2</v>
      </c>
      <c r="K21">
        <f t="shared" ref="K21:K30" si="9">C21*J21</f>
        <v>1349.6791999999998</v>
      </c>
      <c r="L21">
        <v>5.9227000000000002E-2</v>
      </c>
      <c r="M21">
        <f t="shared" ref="M21:M30" si="10">C21*L21</f>
        <v>1738.90472</v>
      </c>
      <c r="N21">
        <v>1.1694E-2</v>
      </c>
      <c r="O21">
        <f t="shared" ref="O21:O30" si="11">C21*N21</f>
        <v>343.33583999999996</v>
      </c>
      <c r="R21" t="s">
        <v>61</v>
      </c>
      <c r="S21">
        <v>0.55016500000000002</v>
      </c>
      <c r="T21">
        <v>0.32378099999999999</v>
      </c>
      <c r="U21">
        <v>9.1629999999999993E-3</v>
      </c>
      <c r="V21">
        <v>4.5969999999999997E-2</v>
      </c>
      <c r="W21">
        <v>5.9227000000000002E-2</v>
      </c>
      <c r="X21">
        <v>1.1694E-2</v>
      </c>
    </row>
    <row r="22" spans="1:24" x14ac:dyDescent="0.25">
      <c r="A22" t="s">
        <v>26</v>
      </c>
      <c r="B22" t="s">
        <v>45</v>
      </c>
      <c r="C22">
        <v>15216</v>
      </c>
      <c r="D22">
        <v>0.79036700000000004</v>
      </c>
      <c r="E22">
        <f t="shared" si="6"/>
        <v>12026.224272000001</v>
      </c>
      <c r="F22">
        <v>7.8863000000000003E-2</v>
      </c>
      <c r="G22">
        <f t="shared" si="7"/>
        <v>1199.9794080000001</v>
      </c>
      <c r="H22">
        <v>2.673E-3</v>
      </c>
      <c r="I22">
        <f t="shared" si="8"/>
        <v>40.672367999999999</v>
      </c>
      <c r="J22">
        <v>7.5897999999999993E-2</v>
      </c>
      <c r="K22">
        <f t="shared" si="9"/>
        <v>1154.8639679999999</v>
      </c>
      <c r="L22">
        <v>3.9705999999999998E-2</v>
      </c>
      <c r="M22">
        <f t="shared" si="10"/>
        <v>604.16649599999994</v>
      </c>
      <c r="N22">
        <v>1.2492E-2</v>
      </c>
      <c r="O22">
        <f t="shared" si="11"/>
        <v>190.078272</v>
      </c>
      <c r="R22" t="s">
        <v>45</v>
      </c>
      <c r="S22">
        <v>0.79036700000000004</v>
      </c>
      <c r="T22">
        <v>7.8863000000000003E-2</v>
      </c>
      <c r="U22">
        <v>2.673E-3</v>
      </c>
      <c r="V22">
        <v>7.5897999999999993E-2</v>
      </c>
      <c r="W22">
        <v>3.9705999999999998E-2</v>
      </c>
      <c r="X22">
        <v>1.2492E-2</v>
      </c>
    </row>
    <row r="23" spans="1:24" x14ac:dyDescent="0.25">
      <c r="A23" t="s">
        <v>27</v>
      </c>
      <c r="B23" t="s">
        <v>43</v>
      </c>
      <c r="C23">
        <v>5106</v>
      </c>
      <c r="D23">
        <v>0.89306200000000002</v>
      </c>
      <c r="E23">
        <f t="shared" si="6"/>
        <v>4559.9745720000001</v>
      </c>
      <c r="F23">
        <v>3.3848999999999997E-2</v>
      </c>
      <c r="G23">
        <f t="shared" si="7"/>
        <v>172.83299399999999</v>
      </c>
      <c r="H23">
        <v>3.3210000000000002E-3</v>
      </c>
      <c r="I23">
        <f t="shared" si="8"/>
        <v>16.957026000000003</v>
      </c>
      <c r="J23">
        <v>1.9467999999999999E-2</v>
      </c>
      <c r="K23">
        <f t="shared" si="9"/>
        <v>99.403607999999991</v>
      </c>
      <c r="L23">
        <v>3.9255999999999999E-2</v>
      </c>
      <c r="M23">
        <f t="shared" si="10"/>
        <v>200.441136</v>
      </c>
      <c r="N23">
        <v>1.1043000000000001E-2</v>
      </c>
      <c r="O23">
        <f t="shared" si="11"/>
        <v>56.385558000000003</v>
      </c>
      <c r="R23" t="s">
        <v>43</v>
      </c>
      <c r="S23">
        <v>0.89306200000000002</v>
      </c>
      <c r="T23">
        <v>3.3848999999999997E-2</v>
      </c>
      <c r="U23">
        <v>3.3210000000000002E-3</v>
      </c>
      <c r="V23">
        <v>1.9467999999999999E-2</v>
      </c>
      <c r="W23">
        <v>3.9255999999999999E-2</v>
      </c>
      <c r="X23">
        <v>1.1043000000000001E-2</v>
      </c>
    </row>
    <row r="24" spans="1:24" x14ac:dyDescent="0.25">
      <c r="A24" t="s">
        <v>28</v>
      </c>
      <c r="B24" t="s">
        <v>38</v>
      </c>
      <c r="C24">
        <v>12620</v>
      </c>
      <c r="D24">
        <v>0.89622800000000002</v>
      </c>
      <c r="E24">
        <f t="shared" si="6"/>
        <v>11310.397360000001</v>
      </c>
      <c r="F24">
        <v>4.3936999999999997E-2</v>
      </c>
      <c r="G24">
        <f t="shared" si="7"/>
        <v>554.48493999999994</v>
      </c>
      <c r="H24">
        <v>3.3769999999999998E-3</v>
      </c>
      <c r="I24">
        <f t="shared" si="8"/>
        <v>42.617739999999998</v>
      </c>
      <c r="J24">
        <v>1.1949E-2</v>
      </c>
      <c r="K24">
        <f t="shared" si="9"/>
        <v>150.79638</v>
      </c>
      <c r="L24">
        <v>3.3043000000000003E-2</v>
      </c>
      <c r="M24">
        <f t="shared" si="10"/>
        <v>417.00266000000005</v>
      </c>
      <c r="N24">
        <v>1.1466E-2</v>
      </c>
      <c r="O24">
        <f t="shared" si="11"/>
        <v>144.70092</v>
      </c>
      <c r="R24" t="s">
        <v>38</v>
      </c>
      <c r="S24">
        <v>0.89622800000000002</v>
      </c>
      <c r="T24">
        <v>4.3936999999999997E-2</v>
      </c>
      <c r="U24">
        <v>3.3769999999999998E-3</v>
      </c>
      <c r="V24">
        <v>1.1949E-2</v>
      </c>
      <c r="W24">
        <v>3.3043000000000003E-2</v>
      </c>
      <c r="X24">
        <v>1.1466E-2</v>
      </c>
    </row>
    <row r="25" spans="1:24" x14ac:dyDescent="0.25">
      <c r="A25" t="s">
        <v>29</v>
      </c>
      <c r="B25" t="s">
        <v>56</v>
      </c>
      <c r="C25">
        <v>3484</v>
      </c>
      <c r="D25">
        <v>0.87507000000000001</v>
      </c>
      <c r="E25">
        <f t="shared" si="6"/>
        <v>3048.74388</v>
      </c>
      <c r="F25">
        <v>6.9540000000000005E-2</v>
      </c>
      <c r="G25">
        <f t="shared" si="7"/>
        <v>242.27736000000002</v>
      </c>
      <c r="H25">
        <v>1.8400000000000001E-3</v>
      </c>
      <c r="I25">
        <f t="shared" si="8"/>
        <v>6.4105600000000003</v>
      </c>
      <c r="J25">
        <v>5.646E-3</v>
      </c>
      <c r="K25">
        <f t="shared" si="9"/>
        <v>19.670663999999999</v>
      </c>
      <c r="L25">
        <v>3.7780000000000001E-2</v>
      </c>
      <c r="M25">
        <f t="shared" si="10"/>
        <v>131.62551999999999</v>
      </c>
      <c r="N25">
        <v>1.0125E-2</v>
      </c>
      <c r="O25">
        <f t="shared" si="11"/>
        <v>35.275500000000001</v>
      </c>
      <c r="R25" t="s">
        <v>56</v>
      </c>
      <c r="S25">
        <v>0.87507000000000001</v>
      </c>
      <c r="T25">
        <v>6.9540000000000005E-2</v>
      </c>
      <c r="U25">
        <v>1.8400000000000001E-3</v>
      </c>
      <c r="V25">
        <v>5.646E-3</v>
      </c>
      <c r="W25">
        <v>3.7780000000000001E-2</v>
      </c>
      <c r="X25">
        <v>1.0125E-2</v>
      </c>
    </row>
    <row r="26" spans="1:24" x14ac:dyDescent="0.25">
      <c r="A26" t="s">
        <v>30</v>
      </c>
      <c r="B26" t="s">
        <v>48</v>
      </c>
      <c r="C26">
        <v>7896</v>
      </c>
      <c r="D26">
        <v>0.90981299999999998</v>
      </c>
      <c r="E26">
        <f t="shared" si="6"/>
        <v>7183.8834479999996</v>
      </c>
      <c r="F26">
        <v>3.2129999999999999E-2</v>
      </c>
      <c r="G26">
        <f t="shared" si="7"/>
        <v>253.69847999999999</v>
      </c>
      <c r="H26">
        <v>9.7000000000000003E-3</v>
      </c>
      <c r="I26">
        <f t="shared" si="8"/>
        <v>76.591200000000001</v>
      </c>
      <c r="J26">
        <v>7.4079999999999997E-3</v>
      </c>
      <c r="K26">
        <f t="shared" si="9"/>
        <v>58.493567999999996</v>
      </c>
      <c r="L26">
        <v>3.3613999999999998E-2</v>
      </c>
      <c r="M26">
        <f t="shared" si="10"/>
        <v>265.41614399999997</v>
      </c>
      <c r="N26">
        <v>7.3350000000000004E-3</v>
      </c>
      <c r="O26">
        <f t="shared" si="11"/>
        <v>57.917160000000003</v>
      </c>
      <c r="R26" t="s">
        <v>48</v>
      </c>
      <c r="S26">
        <v>0.90981299999999998</v>
      </c>
      <c r="T26">
        <v>3.2129999999999999E-2</v>
      </c>
      <c r="U26">
        <v>9.7000000000000003E-3</v>
      </c>
      <c r="V26">
        <v>7.4079999999999997E-3</v>
      </c>
      <c r="W26">
        <v>3.3613999999999998E-2</v>
      </c>
      <c r="X26">
        <v>7.3350000000000004E-3</v>
      </c>
    </row>
    <row r="27" spans="1:24" x14ac:dyDescent="0.25">
      <c r="A27" t="s">
        <v>31</v>
      </c>
      <c r="B27" t="s">
        <v>51</v>
      </c>
      <c r="C27">
        <v>3841</v>
      </c>
      <c r="D27">
        <v>0.91190800000000005</v>
      </c>
      <c r="E27">
        <f t="shared" si="6"/>
        <v>3502.6386280000002</v>
      </c>
      <c r="F27">
        <v>3.9080999999999998E-2</v>
      </c>
      <c r="G27">
        <f t="shared" si="7"/>
        <v>150.11012099999999</v>
      </c>
      <c r="H27">
        <v>3.5799999999999998E-3</v>
      </c>
      <c r="I27">
        <f t="shared" si="8"/>
        <v>13.750779999999999</v>
      </c>
      <c r="J27">
        <v>7.2030000000000002E-3</v>
      </c>
      <c r="K27">
        <f t="shared" si="9"/>
        <v>27.666723000000001</v>
      </c>
      <c r="L27">
        <v>2.0895E-2</v>
      </c>
      <c r="M27">
        <f t="shared" si="10"/>
        <v>80.257694999999998</v>
      </c>
      <c r="N27">
        <v>1.7332E-2</v>
      </c>
      <c r="O27">
        <f t="shared" si="11"/>
        <v>66.572212000000007</v>
      </c>
      <c r="R27" t="s">
        <v>51</v>
      </c>
      <c r="S27">
        <v>0.91190800000000005</v>
      </c>
      <c r="T27">
        <v>3.9080999999999998E-2</v>
      </c>
      <c r="U27">
        <v>3.5799999999999998E-3</v>
      </c>
      <c r="V27">
        <v>7.2030000000000002E-3</v>
      </c>
      <c r="W27">
        <v>2.0895E-2</v>
      </c>
      <c r="X27">
        <v>1.7332E-2</v>
      </c>
    </row>
    <row r="28" spans="1:24" x14ac:dyDescent="0.25">
      <c r="A28" t="s">
        <v>32</v>
      </c>
      <c r="B28" t="s">
        <v>42</v>
      </c>
      <c r="C28">
        <v>5043</v>
      </c>
      <c r="D28">
        <v>0.91534599999999999</v>
      </c>
      <c r="E28">
        <f t="shared" si="6"/>
        <v>4616.0898779999998</v>
      </c>
      <c r="F28">
        <v>3.6497000000000002E-2</v>
      </c>
      <c r="G28">
        <f t="shared" si="7"/>
        <v>184.054371</v>
      </c>
      <c r="H28">
        <v>1.0168999999999999E-2</v>
      </c>
      <c r="I28">
        <f t="shared" si="8"/>
        <v>51.282266999999997</v>
      </c>
      <c r="J28">
        <v>6.2599999999999999E-3</v>
      </c>
      <c r="K28">
        <f t="shared" si="9"/>
        <v>31.569179999999999</v>
      </c>
      <c r="L28">
        <v>9.7979999999999994E-3</v>
      </c>
      <c r="M28">
        <f t="shared" si="10"/>
        <v>49.411313999999997</v>
      </c>
      <c r="N28">
        <v>2.1929000000000001E-2</v>
      </c>
      <c r="O28">
        <f t="shared" si="11"/>
        <v>110.587947</v>
      </c>
      <c r="R28" t="s">
        <v>42</v>
      </c>
      <c r="S28">
        <v>0.91534599999999999</v>
      </c>
      <c r="T28">
        <v>3.6497000000000002E-2</v>
      </c>
      <c r="U28">
        <v>1.0168999999999999E-2</v>
      </c>
      <c r="V28">
        <v>6.2599999999999999E-3</v>
      </c>
      <c r="W28">
        <v>9.7979999999999994E-3</v>
      </c>
      <c r="X28">
        <v>2.1929000000000001E-2</v>
      </c>
    </row>
    <row r="29" spans="1:24" x14ac:dyDescent="0.25">
      <c r="A29" t="s">
        <v>33</v>
      </c>
      <c r="B29" t="s">
        <v>53</v>
      </c>
      <c r="C29">
        <v>6636</v>
      </c>
      <c r="D29">
        <v>0.83308499999999996</v>
      </c>
      <c r="E29">
        <f t="shared" si="6"/>
        <v>5528.3520600000002</v>
      </c>
      <c r="F29">
        <v>6.6552E-2</v>
      </c>
      <c r="G29">
        <f t="shared" si="7"/>
        <v>441.639072</v>
      </c>
      <c r="H29">
        <v>0</v>
      </c>
      <c r="I29">
        <f t="shared" si="8"/>
        <v>0</v>
      </c>
      <c r="J29">
        <v>2.1471000000000001E-2</v>
      </c>
      <c r="K29">
        <f t="shared" si="9"/>
        <v>142.48155600000001</v>
      </c>
      <c r="L29">
        <v>7.1762000000000006E-2</v>
      </c>
      <c r="M29">
        <f t="shared" si="10"/>
        <v>476.21263200000004</v>
      </c>
      <c r="N29">
        <v>7.1310000000000002E-3</v>
      </c>
      <c r="O29">
        <f t="shared" si="11"/>
        <v>47.321316000000003</v>
      </c>
      <c r="R29" t="s">
        <v>53</v>
      </c>
      <c r="S29">
        <v>0.83308499999999996</v>
      </c>
      <c r="T29">
        <v>6.6552E-2</v>
      </c>
      <c r="U29">
        <v>0</v>
      </c>
      <c r="V29">
        <v>2.1471000000000001E-2</v>
      </c>
      <c r="W29">
        <v>7.1762000000000006E-2</v>
      </c>
      <c r="X29">
        <v>7.1310000000000002E-3</v>
      </c>
    </row>
    <row r="30" spans="1:24" x14ac:dyDescent="0.25">
      <c r="A30" t="s">
        <v>34</v>
      </c>
      <c r="B30" t="s">
        <v>46</v>
      </c>
      <c r="C30">
        <v>5698</v>
      </c>
      <c r="D30">
        <v>0.87127600000000005</v>
      </c>
      <c r="E30">
        <f t="shared" si="6"/>
        <v>4964.5306479999999</v>
      </c>
      <c r="F30">
        <v>5.9410999999999999E-2</v>
      </c>
      <c r="G30">
        <f t="shared" si="7"/>
        <v>338.52387799999997</v>
      </c>
      <c r="H30">
        <v>7.3200000000000001E-4</v>
      </c>
      <c r="I30">
        <f t="shared" si="8"/>
        <v>4.1709360000000002</v>
      </c>
      <c r="J30">
        <v>3.6310000000000002E-2</v>
      </c>
      <c r="K30">
        <f t="shared" si="9"/>
        <v>206.89438000000001</v>
      </c>
      <c r="L30">
        <v>2.1426000000000001E-2</v>
      </c>
      <c r="M30">
        <f t="shared" si="10"/>
        <v>122.08534800000001</v>
      </c>
      <c r="N30">
        <v>1.0846E-2</v>
      </c>
      <c r="O30">
        <f t="shared" si="11"/>
        <v>61.800508000000001</v>
      </c>
      <c r="R30" t="s">
        <v>46</v>
      </c>
      <c r="S30">
        <v>0.87127600000000005</v>
      </c>
      <c r="T30">
        <v>5.9410999999999999E-2</v>
      </c>
      <c r="U30">
        <v>7.3200000000000001E-4</v>
      </c>
      <c r="V30">
        <v>3.6310000000000002E-2</v>
      </c>
      <c r="W30">
        <v>2.1426000000000001E-2</v>
      </c>
      <c r="X30">
        <v>1.0846E-2</v>
      </c>
    </row>
  </sheetData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Quarter-mile</vt:lpstr>
      <vt:lpstr>Half-mile</vt:lpstr>
      <vt:lpstr>One-Mile</vt:lpstr>
      <vt:lpstr>Two-mile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tech</cp:lastModifiedBy>
  <dcterms:created xsi:type="dcterms:W3CDTF">2014-03-10T22:21:12Z</dcterms:created>
  <dcterms:modified xsi:type="dcterms:W3CDTF">2014-03-20T19:51:26Z</dcterms:modified>
</cp:coreProperties>
</file>